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\Documents\bizdev\"/>
    </mc:Choice>
  </mc:AlternateContent>
  <xr:revisionPtr revIDLastSave="0" documentId="13_ncr:1_{56863702-B27B-49C8-8DBB-25CC27951B0E}" xr6:coauthVersionLast="45" xr6:coauthVersionMax="45" xr10:uidLastSave="{00000000-0000-0000-0000-000000000000}"/>
  <bookViews>
    <workbookView xWindow="-98" yWindow="-98" windowWidth="20715" windowHeight="13276" activeTab="1" xr2:uid="{293F676C-6989-4173-B70A-14E47B30B06D}"/>
  </bookViews>
  <sheets>
    <sheet name="購買履歴" sheetId="2" r:id="rId1"/>
    <sheet name="デシル分析" sheetId="1" r:id="rId2"/>
  </sheets>
  <definedNames>
    <definedName name="_xlnm._FilterDatabase" localSheetId="1" hidden="1">デシル分析!$A$1:$D$1</definedName>
    <definedName name="_xlnm._FilterDatabase" localSheetId="0" hidden="1">購買履歴!$H$2:$J$2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F3" i="2"/>
  <c r="J12" i="1" l="1"/>
  <c r="J4" i="1"/>
  <c r="J5" i="1"/>
  <c r="J6" i="1"/>
  <c r="J7" i="1"/>
  <c r="J8" i="1" s="1"/>
  <c r="J9" i="1" s="1"/>
  <c r="J10" i="1" s="1"/>
  <c r="J11" i="1" s="1"/>
  <c r="J3" i="1"/>
  <c r="J2" i="1"/>
  <c r="D2" i="1"/>
  <c r="I9" i="1" s="1"/>
  <c r="D10" i="1"/>
  <c r="D9" i="1"/>
  <c r="D8" i="1"/>
  <c r="D7" i="1"/>
  <c r="D6" i="1"/>
  <c r="D5" i="1"/>
  <c r="D4" i="1"/>
  <c r="D3" i="1"/>
  <c r="D11" i="1"/>
  <c r="C10" i="1"/>
  <c r="C9" i="1"/>
  <c r="C8" i="1"/>
  <c r="C7" i="1"/>
  <c r="C6" i="1"/>
  <c r="C5" i="1"/>
  <c r="C4" i="1"/>
  <c r="C3" i="1"/>
  <c r="C2" i="1"/>
  <c r="C11" i="1"/>
  <c r="B10" i="1"/>
  <c r="B9" i="1"/>
  <c r="B8" i="1"/>
  <c r="B7" i="1"/>
  <c r="B6" i="1"/>
  <c r="B5" i="1"/>
  <c r="B4" i="1"/>
  <c r="B3" i="1"/>
  <c r="B11" i="1"/>
  <c r="J5" i="2"/>
  <c r="J7" i="2"/>
  <c r="J9" i="2"/>
  <c r="J11" i="2"/>
  <c r="J13" i="2"/>
  <c r="J15" i="2"/>
  <c r="J17" i="2"/>
  <c r="J19" i="2"/>
  <c r="J21" i="2"/>
  <c r="J4" i="2"/>
  <c r="J6" i="2"/>
  <c r="J8" i="2"/>
  <c r="J10" i="2"/>
  <c r="J12" i="2"/>
  <c r="J14" i="2"/>
  <c r="J16" i="2"/>
  <c r="J18" i="2"/>
  <c r="J20" i="2"/>
  <c r="J22" i="2"/>
  <c r="M12" i="2"/>
  <c r="M11" i="2"/>
  <c r="M10" i="2"/>
  <c r="M9" i="2"/>
  <c r="M8" i="2"/>
  <c r="P8" i="2"/>
  <c r="P13" i="2"/>
  <c r="P18" i="2"/>
  <c r="P4" i="2"/>
  <c r="P9" i="2"/>
  <c r="P14" i="2"/>
  <c r="P19" i="2"/>
  <c r="P5" i="2"/>
  <c r="P10" i="2"/>
  <c r="P15" i="2"/>
  <c r="P20" i="2"/>
  <c r="P6" i="2"/>
  <c r="P11" i="2"/>
  <c r="P16" i="2"/>
  <c r="P21" i="2"/>
  <c r="P7" i="2"/>
  <c r="P12" i="2"/>
  <c r="P17" i="2"/>
  <c r="P22" i="2"/>
  <c r="P3" i="2"/>
  <c r="M4" i="2"/>
  <c r="M5" i="2"/>
  <c r="M6" i="2"/>
  <c r="M7" i="2"/>
  <c r="M3" i="2"/>
  <c r="J3" i="2"/>
  <c r="F102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I5" i="1" l="1"/>
  <c r="I4" i="1"/>
  <c r="I11" i="1"/>
  <c r="I7" i="1"/>
  <c r="I3" i="1"/>
  <c r="I10" i="1"/>
  <c r="I6" i="1"/>
  <c r="I2" i="1"/>
  <c r="I8" i="1"/>
  <c r="I12" i="1" l="1"/>
  <c r="K9" i="1" s="1"/>
  <c r="K5" i="1" l="1"/>
  <c r="K8" i="1"/>
  <c r="K11" i="1"/>
  <c r="K7" i="1"/>
  <c r="K10" i="1"/>
  <c r="K6" i="1"/>
  <c r="K2" i="1"/>
  <c r="K4" i="1"/>
  <c r="K3" i="1"/>
  <c r="K12" i="1" l="1"/>
  <c r="L12" i="1" s="1"/>
  <c r="L2" i="1"/>
  <c r="L3" i="1" s="1"/>
  <c r="L4" i="1" s="1"/>
  <c r="L5" i="1" s="1"/>
  <c r="L6" i="1" s="1"/>
  <c r="L7" i="1" s="1"/>
  <c r="L8" i="1" s="1"/>
  <c r="L9" i="1" s="1"/>
  <c r="L10" i="1" s="1"/>
  <c r="L11" i="1" s="1"/>
</calcChain>
</file>

<file path=xl/sharedStrings.xml><?xml version="1.0" encoding="utf-8"?>
<sst xmlns="http://schemas.openxmlformats.org/spreadsheetml/2006/main" count="308" uniqueCount="59">
  <si>
    <t>購入金額ランキング</t>
    <rPh sb="0" eb="2">
      <t>コウニュウ</t>
    </rPh>
    <rPh sb="2" eb="4">
      <t>キンガク</t>
    </rPh>
    <phoneticPr fontId="1"/>
  </si>
  <si>
    <t>購入金額</t>
    <rPh sb="0" eb="2">
      <t>コウニュウ</t>
    </rPh>
    <rPh sb="2" eb="4">
      <t>キンガク</t>
    </rPh>
    <phoneticPr fontId="1"/>
  </si>
  <si>
    <t>顧客名</t>
    <rPh sb="0" eb="2">
      <t>コキャク</t>
    </rPh>
    <rPh sb="2" eb="3">
      <t>メイ</t>
    </rPh>
    <phoneticPr fontId="1"/>
  </si>
  <si>
    <t>購入金額</t>
    <rPh sb="0" eb="4">
      <t>コウニュウキンガク</t>
    </rPh>
    <phoneticPr fontId="1"/>
  </si>
  <si>
    <t>合計購入金額</t>
    <rPh sb="0" eb="2">
      <t>ゴウケイ</t>
    </rPh>
    <rPh sb="2" eb="4">
      <t>コウニュウ</t>
    </rPh>
    <rPh sb="4" eb="6">
      <t>キンガク</t>
    </rPh>
    <phoneticPr fontId="1"/>
  </si>
  <si>
    <t>AAA社</t>
    <rPh sb="3" eb="4">
      <t>シャ</t>
    </rPh>
    <phoneticPr fontId="1"/>
  </si>
  <si>
    <t>BBB社</t>
    <phoneticPr fontId="1"/>
  </si>
  <si>
    <t>CCC社</t>
    <rPh sb="3" eb="4">
      <t>シャ</t>
    </rPh>
    <phoneticPr fontId="1"/>
  </si>
  <si>
    <t>DDD社</t>
    <rPh sb="3" eb="4">
      <t>シャ</t>
    </rPh>
    <phoneticPr fontId="1"/>
  </si>
  <si>
    <t>EEE社</t>
    <rPh sb="3" eb="4">
      <t>シャ</t>
    </rPh>
    <phoneticPr fontId="1"/>
  </si>
  <si>
    <t>FFF社</t>
    <rPh sb="3" eb="4">
      <t>シャ</t>
    </rPh>
    <phoneticPr fontId="1"/>
  </si>
  <si>
    <t>GGG社</t>
    <rPh sb="3" eb="4">
      <t>シャ</t>
    </rPh>
    <phoneticPr fontId="1"/>
  </si>
  <si>
    <t>HHH社</t>
    <rPh sb="3" eb="4">
      <t>シャ</t>
    </rPh>
    <phoneticPr fontId="1"/>
  </si>
  <si>
    <t>III社</t>
    <rPh sb="3" eb="4">
      <t>シャ</t>
    </rPh>
    <phoneticPr fontId="1"/>
  </si>
  <si>
    <t>JJJ社</t>
    <rPh sb="3" eb="4">
      <t>シャ</t>
    </rPh>
    <phoneticPr fontId="1"/>
  </si>
  <si>
    <t>日付</t>
    <rPh sb="0" eb="2">
      <t>ヒヅケ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</si>
  <si>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</si>
  <si>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</si>
  <si>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商品名</t>
    <rPh sb="0" eb="3">
      <t>ショウヒンメイ</t>
    </rPh>
    <phoneticPr fontId="1"/>
  </si>
  <si>
    <t>aaa</t>
    <phoneticPr fontId="1"/>
  </si>
  <si>
    <t>bbb</t>
    <phoneticPr fontId="1"/>
  </si>
  <si>
    <t>ccc</t>
    <phoneticPr fontId="1"/>
  </si>
  <si>
    <t>ddd</t>
    <phoneticPr fontId="1"/>
  </si>
  <si>
    <t>fff</t>
    <phoneticPr fontId="1"/>
  </si>
  <si>
    <t>ggg</t>
    <phoneticPr fontId="1"/>
  </si>
  <si>
    <t>hhh</t>
    <phoneticPr fontId="1"/>
  </si>
  <si>
    <t>iii</t>
    <phoneticPr fontId="1"/>
  </si>
  <si>
    <t>jjj</t>
    <phoneticPr fontId="1"/>
  </si>
  <si>
    <t>kkk</t>
    <phoneticPr fontId="1"/>
  </si>
  <si>
    <t>lll</t>
    <phoneticPr fontId="1"/>
  </si>
  <si>
    <t>mmm</t>
    <phoneticPr fontId="1"/>
  </si>
  <si>
    <t>nnn</t>
    <phoneticPr fontId="1"/>
  </si>
  <si>
    <t>ooo</t>
    <phoneticPr fontId="1"/>
  </si>
  <si>
    <t>ppp</t>
    <phoneticPr fontId="1"/>
  </si>
  <si>
    <t>qqq</t>
    <phoneticPr fontId="1"/>
  </si>
  <si>
    <t>rrr</t>
    <phoneticPr fontId="1"/>
  </si>
  <si>
    <t>sss</t>
    <phoneticPr fontId="1"/>
  </si>
  <si>
    <t>ttt</t>
    <phoneticPr fontId="1"/>
  </si>
  <si>
    <t>uuu</t>
    <phoneticPr fontId="1"/>
  </si>
  <si>
    <t>購買履歴</t>
    <rPh sb="0" eb="2">
      <t>コウバイ</t>
    </rPh>
    <rPh sb="2" eb="4">
      <t>リレキ</t>
    </rPh>
    <phoneticPr fontId="1"/>
  </si>
  <si>
    <t>顧客別・商品別購入金額</t>
    <rPh sb="0" eb="2">
      <t>コキャク</t>
    </rPh>
    <rPh sb="2" eb="3">
      <t>ベツ</t>
    </rPh>
    <rPh sb="4" eb="6">
      <t>ショウヒン</t>
    </rPh>
    <rPh sb="6" eb="7">
      <t>ベツ</t>
    </rPh>
    <rPh sb="7" eb="9">
      <t>コウニュウ</t>
    </rPh>
    <rPh sb="9" eb="11">
      <t>キンガク</t>
    </rPh>
    <phoneticPr fontId="1"/>
  </si>
  <si>
    <t>顧客別購入金額</t>
    <rPh sb="0" eb="2">
      <t>コキャク</t>
    </rPh>
    <rPh sb="2" eb="3">
      <t>ベツ</t>
    </rPh>
    <rPh sb="3" eb="5">
      <t>コウニュウ</t>
    </rPh>
    <rPh sb="5" eb="7">
      <t>キンガク</t>
    </rPh>
    <phoneticPr fontId="1"/>
  </si>
  <si>
    <t>商品別購入金額</t>
    <rPh sb="0" eb="2">
      <t>ショウヒン</t>
    </rPh>
    <rPh sb="2" eb="3">
      <t>ベツ</t>
    </rPh>
    <rPh sb="3" eb="5">
      <t>コウニュウ</t>
    </rPh>
    <rPh sb="5" eb="7">
      <t>キンガク</t>
    </rPh>
    <phoneticPr fontId="1"/>
  </si>
  <si>
    <t>デシルランク</t>
    <phoneticPr fontId="1"/>
  </si>
  <si>
    <t>分割数</t>
    <rPh sb="0" eb="3">
      <t>ブンカツスウ</t>
    </rPh>
    <phoneticPr fontId="1"/>
  </si>
  <si>
    <t>合計購入金額比率</t>
    <rPh sb="0" eb="6">
      <t>ゴウケイコウニュウキンガク</t>
    </rPh>
    <rPh sb="6" eb="8">
      <t>ヒリツ</t>
    </rPh>
    <phoneticPr fontId="1"/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</si>
  <si>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</si>
  <si>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</si>
  <si>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</si>
  <si>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</si>
  <si>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</si>
  <si>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</si>
  <si>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</si>
  <si>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</si>
  <si>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</si>
  <si>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</si>
  <si>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総合計購入金額</t>
    <rPh sb="0" eb="1">
      <t>ソウ</t>
    </rPh>
    <rPh sb="1" eb="3">
      <t>ゴウケイ</t>
    </rPh>
    <rPh sb="3" eb="7">
      <t>コウニュウキンガク</t>
    </rPh>
    <phoneticPr fontId="1"/>
  </si>
  <si>
    <t>累積購入金額比率</t>
    <rPh sb="0" eb="2">
      <t>ルイセキ</t>
    </rPh>
    <rPh sb="2" eb="6">
      <t>コウニュウキンガク</t>
    </rPh>
    <rPh sb="6" eb="8">
      <t>ヒリツ</t>
    </rPh>
    <phoneticPr fontId="1"/>
  </si>
  <si>
    <t>累積合計購入金額</t>
    <rPh sb="0" eb="2">
      <t>ルイセキ</t>
    </rPh>
    <rPh sb="2" eb="8">
      <t>ゴウケイコウニュウキンガク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</si>
</sst>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_);\([$¥-411]#,##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3" borderId="1" xfId="0" applyFill="1" applyBorder="1">
      <alignment vertical="center"/>
    </xf>
    <xf numFmtId="176" fontId="0" fillId="3" borderId="1" xfId="0" applyNumberFormat="1" applyFill="1" applyBorder="1">
      <alignment vertical="center"/>
    </xf>
    <xf numFmtId="9" fontId="0" fillId="0" borderId="1" xfId="0" applyNumberFormat="1" applyBorder="1">
      <alignment vertical="center"/>
    </xf>
    <xf numFmtId="9" fontId="0" fillId="3" borderId="1" xfId="0" applyNumberFormat="1" applyFill="1" applyBorder="1">
      <alignment vertical="center"/>
    </xf>
    <xf numFmtId="9" fontId="0" fillId="0" borderId="0" xfId="0" applyNumberFormat="1">
      <alignment vertical="center"/>
    </xf>
    <xf numFmtId="0" fontId="0" fillId="3" borderId="1" xfId="0" applyFont="1" applyFill="1" applyBorder="1">
      <alignment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9" fontId="0" fillId="0" borderId="3" xfId="0" applyNumberFormat="1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9" fontId="0" fillId="0" borderId="2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顧客別購入金額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購入金額[円]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購買履歴!$L$3:$L$12</c:f>
              <c:strCache>
                <c:ptCount val="10"/>
                <c:pt idx="0">
                  <c:v>AAA社</c:v>
                </c:pt>
                <c:pt idx="1">
                  <c:v>BBB社</c:v>
                </c:pt>
                <c:pt idx="2">
                  <c:v>CCC社</c:v>
                </c:pt>
                <c:pt idx="3">
                  <c:v>DDD社</c:v>
                </c:pt>
                <c:pt idx="4">
                  <c:v>EEE社</c:v>
                </c:pt>
                <c:pt idx="5">
                  <c:v>FFF社</c:v>
                </c:pt>
                <c:pt idx="6">
                  <c:v>GGG社</c:v>
                </c:pt>
                <c:pt idx="7">
                  <c:v>HHH社</c:v>
                </c:pt>
                <c:pt idx="8">
                  <c:v>III社</c:v>
                </c:pt>
                <c:pt idx="9">
                  <c:v>JJJ社</c:v>
                </c:pt>
              </c:strCache>
            </c:strRef>
          </c:cat>
          <c:val>
            <c:numRef>
              <c:f>購買履歴!$M$3:$M$12</c:f>
              <c:numCache>
                <c:formatCode>[$¥-411]#,##0_);\([$¥-411]#,##0\)</c:formatCode>
                <c:ptCount val="10"/>
                <c:pt idx="0">
                  <c:v>4600000</c:v>
                </c:pt>
                <c:pt idx="1">
                  <c:v>4700000</c:v>
                </c:pt>
                <c:pt idx="2">
                  <c:v>4800000</c:v>
                </c:pt>
                <c:pt idx="3">
                  <c:v>4900000</c:v>
                </c:pt>
                <c:pt idx="4">
                  <c:v>5000000</c:v>
                </c:pt>
                <c:pt idx="5">
                  <c:v>5100000</c:v>
                </c:pt>
                <c:pt idx="6">
                  <c:v>5200000</c:v>
                </c:pt>
                <c:pt idx="7">
                  <c:v>5300000</c:v>
                </c:pt>
                <c:pt idx="8">
                  <c:v>5400000</c:v>
                </c:pt>
                <c:pt idx="9">
                  <c:v>5490000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93-48A6-863F-897AB11C2B97}"/>
            </c:ext>
          </c:extLst>
        </c:ser>
        <c:ser>
          <c:idx val="1"/>
          <c:order val="1"/>
          <c:tx>
            <c:v>顧客名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購買履歴!$L$3:$L$12</c:f>
              <c:strCache>
                <c:ptCount val="10"/>
                <c:pt idx="0">
                  <c:v>AAA社</c:v>
                </c:pt>
                <c:pt idx="1">
                  <c:v>BBB社</c:v>
                </c:pt>
                <c:pt idx="2">
                  <c:v>CCC社</c:v>
                </c:pt>
                <c:pt idx="3">
                  <c:v>DDD社</c:v>
                </c:pt>
                <c:pt idx="4">
                  <c:v>EEE社</c:v>
                </c:pt>
                <c:pt idx="5">
                  <c:v>FFF社</c:v>
                </c:pt>
                <c:pt idx="6">
                  <c:v>GGG社</c:v>
                </c:pt>
                <c:pt idx="7">
                  <c:v>HHH社</c:v>
                </c:pt>
                <c:pt idx="8">
                  <c:v>III社</c:v>
                </c:pt>
                <c:pt idx="9">
                  <c:v>JJJ社</c:v>
                </c:pt>
              </c:strCache>
            </c:strRef>
          </c:cat>
          <c:val>
            <c:numRef>
              <c:f>購買履歴!$L$3:$L$7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93-48A6-863F-897AB11C2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4994672"/>
        <c:axId val="1728792464"/>
      </c:barChart>
      <c:catAx>
        <c:axId val="173499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28792464"/>
        <c:crosses val="autoZero"/>
        <c:auto val="1"/>
        <c:lblAlgn val="ctr"/>
        <c:lblOffset val="100"/>
        <c:noMultiLvlLbl val="0"/>
      </c:catAx>
      <c:valAx>
        <c:axId val="1728792464"/>
        <c:scaling>
          <c:orientation val="minMax"/>
        </c:scaling>
        <c:delete val="0"/>
        <c:axPos val="l"/>
        <c:numFmt formatCode="[$¥-411]#,##0_);\([$¥-411]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99467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商品別購入金額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購入金額[円]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購買履歴!$O$3:$O$22</c:f>
              <c:strCache>
                <c:ptCount val="20"/>
                <c:pt idx="0">
                  <c:v>aaa</c:v>
                </c:pt>
                <c:pt idx="1">
                  <c:v>bbb</c:v>
                </c:pt>
                <c:pt idx="2">
                  <c:v>ccc</c:v>
                </c:pt>
                <c:pt idx="3">
                  <c:v>ddd</c:v>
                </c:pt>
                <c:pt idx="4">
                  <c:v>fff</c:v>
                </c:pt>
                <c:pt idx="5">
                  <c:v>ggg</c:v>
                </c:pt>
                <c:pt idx="6">
                  <c:v>hhh</c:v>
                </c:pt>
                <c:pt idx="7">
                  <c:v>iii</c:v>
                </c:pt>
                <c:pt idx="8">
                  <c:v>jjj</c:v>
                </c:pt>
                <c:pt idx="9">
                  <c:v>kkk</c:v>
                </c:pt>
                <c:pt idx="10">
                  <c:v>lll</c:v>
                </c:pt>
                <c:pt idx="11">
                  <c:v>mmm</c:v>
                </c:pt>
                <c:pt idx="12">
                  <c:v>nnn</c:v>
                </c:pt>
                <c:pt idx="13">
                  <c:v>ooo</c:v>
                </c:pt>
                <c:pt idx="14">
                  <c:v>ppp</c:v>
                </c:pt>
                <c:pt idx="15">
                  <c:v>qqq</c:v>
                </c:pt>
                <c:pt idx="16">
                  <c:v>rrr</c:v>
                </c:pt>
                <c:pt idx="17">
                  <c:v>sss</c:v>
                </c:pt>
                <c:pt idx="18">
                  <c:v>ttt</c:v>
                </c:pt>
                <c:pt idx="19">
                  <c:v>uuu</c:v>
                </c:pt>
              </c:strCache>
            </c:strRef>
          </c:cat>
          <c:val>
            <c:numRef>
              <c:f>購買履歴!$P$3:$P$22</c:f>
              <c:numCache>
                <c:formatCode>[$¥-411]#,##0_);\([$¥-411]#,##0\)</c:formatCode>
                <c:ptCount val="20"/>
                <c:pt idx="0">
                  <c:v>2050000</c:v>
                </c:pt>
                <c:pt idx="1">
                  <c:v>2100000</c:v>
                </c:pt>
                <c:pt idx="2">
                  <c:v>2150000</c:v>
                </c:pt>
                <c:pt idx="3">
                  <c:v>2200000</c:v>
                </c:pt>
                <c:pt idx="4">
                  <c:v>2250000</c:v>
                </c:pt>
                <c:pt idx="5">
                  <c:v>2300000</c:v>
                </c:pt>
                <c:pt idx="6">
                  <c:v>2350000</c:v>
                </c:pt>
                <c:pt idx="7">
                  <c:v>2400000</c:v>
                </c:pt>
                <c:pt idx="8">
                  <c:v>2450000</c:v>
                </c:pt>
                <c:pt idx="9">
                  <c:v>2500000</c:v>
                </c:pt>
                <c:pt idx="10">
                  <c:v>2550000</c:v>
                </c:pt>
                <c:pt idx="11">
                  <c:v>2600000</c:v>
                </c:pt>
                <c:pt idx="12">
                  <c:v>2650000</c:v>
                </c:pt>
                <c:pt idx="13">
                  <c:v>2700000</c:v>
                </c:pt>
                <c:pt idx="14">
                  <c:v>2750000</c:v>
                </c:pt>
                <c:pt idx="15">
                  <c:v>2800000</c:v>
                </c:pt>
                <c:pt idx="16">
                  <c:v>2850000</c:v>
                </c:pt>
                <c:pt idx="17">
                  <c:v>2900000</c:v>
                </c:pt>
                <c:pt idx="18">
                  <c:v>2950000</c:v>
                </c:pt>
                <c:pt idx="19">
                  <c:v>2990000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C-485F-9361-2EE6992AC135}"/>
            </c:ext>
          </c:extLst>
        </c:ser>
        <c:ser>
          <c:idx val="1"/>
          <c:order val="1"/>
          <c:tx>
            <c:v>商品名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購買履歴!$O$3:$O$22</c:f>
              <c:strCache>
                <c:ptCount val="20"/>
                <c:pt idx="0">
                  <c:v>aaa</c:v>
                </c:pt>
                <c:pt idx="1">
                  <c:v>bbb</c:v>
                </c:pt>
                <c:pt idx="2">
                  <c:v>ccc</c:v>
                </c:pt>
                <c:pt idx="3">
                  <c:v>ddd</c:v>
                </c:pt>
                <c:pt idx="4">
                  <c:v>fff</c:v>
                </c:pt>
                <c:pt idx="5">
                  <c:v>ggg</c:v>
                </c:pt>
                <c:pt idx="6">
                  <c:v>hhh</c:v>
                </c:pt>
                <c:pt idx="7">
                  <c:v>iii</c:v>
                </c:pt>
                <c:pt idx="8">
                  <c:v>jjj</c:v>
                </c:pt>
                <c:pt idx="9">
                  <c:v>kkk</c:v>
                </c:pt>
                <c:pt idx="10">
                  <c:v>lll</c:v>
                </c:pt>
                <c:pt idx="11">
                  <c:v>mmm</c:v>
                </c:pt>
                <c:pt idx="12">
                  <c:v>nnn</c:v>
                </c:pt>
                <c:pt idx="13">
                  <c:v>ooo</c:v>
                </c:pt>
                <c:pt idx="14">
                  <c:v>ppp</c:v>
                </c:pt>
                <c:pt idx="15">
                  <c:v>qqq</c:v>
                </c:pt>
                <c:pt idx="16">
                  <c:v>rrr</c:v>
                </c:pt>
                <c:pt idx="17">
                  <c:v>sss</c:v>
                </c:pt>
                <c:pt idx="18">
                  <c:v>ttt</c:v>
                </c:pt>
                <c:pt idx="19">
                  <c:v>uuu</c:v>
                </c:pt>
              </c:strCache>
            </c:strRef>
          </c:cat>
          <c:val>
            <c:numRef>
              <c:f>購買履歴!$O$3:$O$22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CC-485F-9361-2EE6992AC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4994672"/>
        <c:axId val="1728792464"/>
      </c:barChart>
      <c:catAx>
        <c:axId val="173499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28792464"/>
        <c:crosses val="autoZero"/>
        <c:auto val="1"/>
        <c:lblAlgn val="ctr"/>
        <c:lblOffset val="100"/>
        <c:noMultiLvlLbl val="0"/>
      </c:catAx>
      <c:valAx>
        <c:axId val="1728792464"/>
        <c:scaling>
          <c:orientation val="minMax"/>
          <c:min val="1500000"/>
        </c:scaling>
        <c:delete val="0"/>
        <c:axPos val="l"/>
        <c:numFmt formatCode="[$¥-411]#,##0_);\([$¥-411]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99467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デシルランク別購入金額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デシル分析!$I$1</c:f>
              <c:strCache>
                <c:ptCount val="1"/>
                <c:pt idx="0">
                  <c:v>合計購入金額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デシル分析!$H$2:$H$11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デシル分析!$I$2:$I$11</c:f>
              <c:numCache>
                <c:formatCode>[$¥-411]#,##0_);\([$¥-411]#,##0\)</c:formatCode>
                <c:ptCount val="10"/>
                <c:pt idx="0">
                  <c:v>5490000</c:v>
                </c:pt>
                <c:pt idx="1">
                  <c:v>5400000</c:v>
                </c:pt>
                <c:pt idx="2">
                  <c:v>5300000</c:v>
                </c:pt>
                <c:pt idx="3">
                  <c:v>5200000</c:v>
                </c:pt>
                <c:pt idx="4">
                  <c:v>5100000</c:v>
                </c:pt>
                <c:pt idx="5">
                  <c:v>5000000</c:v>
                </c:pt>
                <c:pt idx="6">
                  <c:v>4900000</c:v>
                </c:pt>
                <c:pt idx="7">
                  <c:v>4800000</c:v>
                </c:pt>
                <c:pt idx="8">
                  <c:v>4700000</c:v>
                </c:pt>
                <c:pt idx="9">
                  <c:v>4600000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C-451F-992F-E1BA60774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7004384"/>
        <c:axId val="1920850704"/>
      </c:barChart>
      <c:catAx>
        <c:axId val="190700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20850704"/>
        <c:crosses val="autoZero"/>
        <c:auto val="1"/>
        <c:lblAlgn val="ctr"/>
        <c:lblOffset val="100"/>
        <c:noMultiLvlLbl val="0"/>
      </c:catAx>
      <c:valAx>
        <c:axId val="1920850704"/>
        <c:scaling>
          <c:orientation val="minMax"/>
        </c:scaling>
        <c:delete val="0"/>
        <c:axPos val="l"/>
        <c:numFmt formatCode="[$¥-411]#,##0_);\([$¥-411]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070043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デシル分析!$K$1</c:f>
              <c:strCache>
                <c:ptCount val="1"/>
                <c:pt idx="0">
                  <c:v>合計購入金額比率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A5-4A3E-9842-406A392FFA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6A5-4A3E-9842-406A392FFA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6A5-4A3E-9842-406A392FFA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6A5-4A3E-9842-406A392FFAB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6A5-4A3E-9842-406A392FFAB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6A5-4A3E-9842-406A392FFAB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6A5-4A3E-9842-406A392FFAB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6A5-4A3E-9842-406A392FFAB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6A5-4A3E-9842-406A392FFAB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6A5-4A3E-9842-406A392FFAB5}"/>
              </c:ext>
            </c:extLst>
          </c:dPt>
          <c:cat>
            <c:strRef>
              <c:f>デシル分析!$H$2:$H$11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デシル分析!$K$2:$K$11</c:f>
              <c:numCache>
                <c:formatCode>0%</c:formatCode>
                <c:ptCount val="10"/>
                <c:pt idx="0">
                  <c:v>0.10873440285204991</c:v>
                </c:pt>
                <c:pt idx="1">
                  <c:v>0.10695187165775401</c:v>
                </c:pt>
                <c:pt idx="2">
                  <c:v>0.10497128144186968</c:v>
                </c:pt>
                <c:pt idx="3">
                  <c:v>0.10299069122598534</c:v>
                </c:pt>
                <c:pt idx="4">
                  <c:v>0.10101010101010101</c:v>
                </c:pt>
                <c:pt idx="5">
                  <c:v>9.902951079421668E-2</c:v>
                </c:pt>
                <c:pt idx="6">
                  <c:v>9.7048920578332337E-2</c:v>
                </c:pt>
                <c:pt idx="7">
                  <c:v>9.5068330362448009E-2</c:v>
                </c:pt>
                <c:pt idx="8">
                  <c:v>9.308774014656368E-2</c:v>
                </c:pt>
                <c:pt idx="9">
                  <c:v>9.1107149930679338E-2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0-4E74-9427-62C44D8F5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デシルランク別購入金額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281379819100966"/>
          <c:y val="0.1190921139526061"/>
          <c:w val="0.67713954328966697"/>
          <c:h val="0.758748295323997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デシル分析!$I$1</c:f>
              <c:strCache>
                <c:ptCount val="1"/>
                <c:pt idx="0">
                  <c:v>合計購入金額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デシル分析!$H$2:$H$11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デシル分析!$I$2:$I$11</c:f>
              <c:numCache>
                <c:formatCode>[$¥-411]#,##0_);\([$¥-411]#,##0\)</c:formatCode>
                <c:ptCount val="10"/>
                <c:pt idx="0">
                  <c:v>5490000</c:v>
                </c:pt>
                <c:pt idx="1">
                  <c:v>5400000</c:v>
                </c:pt>
                <c:pt idx="2">
                  <c:v>5300000</c:v>
                </c:pt>
                <c:pt idx="3">
                  <c:v>5200000</c:v>
                </c:pt>
                <c:pt idx="4">
                  <c:v>5100000</c:v>
                </c:pt>
                <c:pt idx="5">
                  <c:v>5000000</c:v>
                </c:pt>
                <c:pt idx="6">
                  <c:v>4900000</c:v>
                </c:pt>
                <c:pt idx="7">
                  <c:v>4800000</c:v>
                </c:pt>
                <c:pt idx="8">
                  <c:v>4700000</c:v>
                </c:pt>
                <c:pt idx="9">
                  <c:v>4600000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D-4E4C-839A-48A5D1F27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7004384"/>
        <c:axId val="1920850704"/>
      </c:barChart>
      <c:lineChart>
        <c:grouping val="standard"/>
        <c:varyColors val="0"/>
        <c:ser>
          <c:idx val="1"/>
          <c:order val="1"/>
          <c:tx>
            <c:strRef>
              <c:f>デシル分析!$J$1</c:f>
              <c:strCache>
                <c:ptCount val="1"/>
                <c:pt idx="0">
                  <c:v>累積合計購入金額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デシル分析!$J$2:$J$11</c:f>
              <c:numCache>
                <c:formatCode>[$¥-411]#,##0_);\([$¥-411]#,##0\)</c:formatCode>
                <c:ptCount val="10"/>
                <c:pt idx="0">
                  <c:v>5490000</c:v>
                </c:pt>
                <c:pt idx="1">
                  <c:v>10890000</c:v>
                </c:pt>
                <c:pt idx="2">
                  <c:v>16190000</c:v>
                </c:pt>
                <c:pt idx="3">
                  <c:v>21390000</c:v>
                </c:pt>
                <c:pt idx="4">
                  <c:v>26490000</c:v>
                </c:pt>
                <c:pt idx="5">
                  <c:v>31490000</c:v>
                </c:pt>
                <c:pt idx="6">
                  <c:v>36390000</c:v>
                </c:pt>
                <c:pt idx="7">
                  <c:v>41190000</c:v>
                </c:pt>
                <c:pt idx="8">
                  <c:v>45890000</c:v>
                </c:pt>
                <c:pt idx="9">
                  <c:v>50490000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ED-4E4C-839A-48A5D1F27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6243728"/>
        <c:axId val="1920849872"/>
      </c:lineChart>
      <c:catAx>
        <c:axId val="1907004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デシルランク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20850704"/>
        <c:crosses val="autoZero"/>
        <c:auto val="1"/>
        <c:lblAlgn val="ctr"/>
        <c:lblOffset val="100"/>
        <c:noMultiLvlLbl val="0"/>
      </c:catAx>
      <c:valAx>
        <c:axId val="19208507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合計購入金額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[$¥-411]#,##0_);\([$¥-411]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07004384"/>
        <c:crosses val="autoZero"/>
        <c:crossBetween val="between"/>
      </c:valAx>
      <c:valAx>
        <c:axId val="19208498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累積合計購入金額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[$¥-411]#,##0_);\([$¥-411]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76243728"/>
        <c:crosses val="max"/>
        <c:crossBetween val="between"/>
      </c:valAx>
      <c:catAx>
        <c:axId val="1576243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92084987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41198281976668399"/>
          <c:y val="0.1438302256495283"/>
          <c:w val="0.23388918653538057"/>
          <c:h val="0.11520690724524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23</xdr:row>
      <xdr:rowOff>169068</xdr:rowOff>
    </xdr:from>
    <xdr:to>
      <xdr:col>12</xdr:col>
      <xdr:colOff>728663</xdr:colOff>
      <xdr:row>36</xdr:row>
      <xdr:rowOff>2381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EA6BA710-AC99-434F-A1D0-F25185EA43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24</xdr:row>
      <xdr:rowOff>0</xdr:rowOff>
    </xdr:from>
    <xdr:to>
      <xdr:col>22</xdr:col>
      <xdr:colOff>595312</xdr:colOff>
      <xdr:row>36</xdr:row>
      <xdr:rowOff>57150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65F00095-5602-406B-BFF4-3CF0233C5D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14</xdr:row>
      <xdr:rowOff>64293</xdr:rowOff>
    </xdr:from>
    <xdr:to>
      <xdr:col>12</xdr:col>
      <xdr:colOff>409576</xdr:colOff>
      <xdr:row>26</xdr:row>
      <xdr:rowOff>121443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CCB5EA0-3536-45FC-81A7-5CB79628F5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528637</xdr:colOff>
      <xdr:row>14</xdr:row>
      <xdr:rowOff>73819</xdr:rowOff>
    </xdr:from>
    <xdr:to>
      <xdr:col>16</xdr:col>
      <xdr:colOff>652460</xdr:colOff>
      <xdr:row>26</xdr:row>
      <xdr:rowOff>130969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D8927C9-88AA-4F3F-A325-1ADBDADFF8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490536</xdr:colOff>
      <xdr:row>26</xdr:row>
      <xdr:rowOff>223837</xdr:rowOff>
    </xdr:from>
    <xdr:to>
      <xdr:col>14</xdr:col>
      <xdr:colOff>300038</xdr:colOff>
      <xdr:row>49</xdr:row>
      <xdr:rowOff>128587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1B77414C-8937-4236-80F2-FBF64258D4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2337D-AAA8-4942-BA58-EFC6DF11225F}">
  <dimension ref="A1:P114"/>
  <sheetViews>
    <sheetView workbookViewId="0">
      <selection activeCell="J3" sqref="J3"/>
    </sheetView>
  </sheetViews>
  <sheetFormatPr defaultRowHeight="17.649999999999999" x14ac:dyDescent="0.7"/>
  <cols>
    <col min="1" max="1" width="10.8125" bestFit="1" customWidth="1"/>
    <col min="4" max="4" width="10.6875" style="1" bestFit="1" customWidth="1"/>
    <col min="5" max="5" width="4.625" bestFit="1" customWidth="1"/>
    <col min="6" max="6" width="11.75" bestFit="1" customWidth="1"/>
    <col min="7" max="7" width="3.5625" customWidth="1"/>
    <col min="10" max="10" width="12" bestFit="1" customWidth="1"/>
    <col min="11" max="11" width="3.5625" customWidth="1"/>
    <col min="13" max="13" width="12" bestFit="1" customWidth="1"/>
    <col min="14" max="14" width="3.5625" customWidth="1"/>
    <col min="16" max="16" width="12" bestFit="1" customWidth="1"/>
  </cols>
  <sheetData>
    <row r="1" spans="1:16" x14ac:dyDescent="0.7">
      <c r="A1" t="s">
        <v>39</v>
      </c>
      <c r="H1" t="s">
        <v>40</v>
      </c>
      <c r="L1" t="s">
        <v>41</v>
      </c>
      <c r="O1" t="s">
        <v>42</v>
      </c>
    </row>
    <row r="2" spans="1:16" x14ac:dyDescent="0.7">
      <c r="A2" s="2" t="s">
        <v>15</v>
      </c>
      <c r="B2" s="2" t="s">
        <v>2</v>
      </c>
      <c r="C2" s="2" t="s">
        <v>18</v>
      </c>
      <c r="D2" s="6" t="s">
        <v>16</v>
      </c>
      <c r="E2" s="2" t="s">
        <v>17</v>
      </c>
      <c r="F2" s="2" t="s">
        <v>3</v>
      </c>
      <c r="H2" s="2" t="s">
        <v>2</v>
      </c>
      <c r="I2" s="2" t="s">
        <v>18</v>
      </c>
      <c r="J2" s="2" t="s">
        <v>4</v>
      </c>
      <c r="L2" s="2" t="s">
        <v>2</v>
      </c>
      <c r="M2" s="2" t="s">
        <v>4</v>
      </c>
      <c r="O2" s="2" t="s">
        <v>18</v>
      </c>
      <c r="P2" s="2" t="s">
        <v>4</v>
      </c>
    </row>
    <row r="3" spans="1:16" x14ac:dyDescent="0.7">
      <c r="A3" s="5">
        <v>44075</v>
      </c>
      <c r="B3" s="3" t="s">
        <v>5</v>
      </c>
      <c r="C3" s="3" t="s">
        <v>19</v>
      </c>
      <c r="D3" s="4">
        <v>10000</v>
      </c>
      <c r="E3" s="3">
        <v>1</v>
      </c>
      <c r="F3" s="4">
        <f>D3*E3</f>
        <v>10000</v>
      </c>
      <c r="H3" s="3" t="s">
        <v>5</v>
      </c>
      <c r="I3" s="3" t="s">
        <v>19</v>
      </c>
      <c r="J3" s="4">
        <f>SUMIFS($F$3:$F$102,$B$3:$B$102,H3,$C$3:$C$102,I3)</f>
        <v>2050000</v>
      </c>
      <c r="L3" s="3" t="s">
        <v>5</v>
      </c>
      <c r="M3" s="4">
        <f>SUMIF($B$3:$B$102,L3,$F$3:$F$102)</f>
        <v>4600000</v>
      </c>
      <c r="O3" s="3" t="s">
        <v>19</v>
      </c>
      <c r="P3" s="4">
        <f t="shared" ref="P3:P22" si="0">SUMIF($C$3:$C$102,O3,$F$3:$F$102)</f>
        <v>2050000</v>
      </c>
    </row>
    <row r="4" spans="1:16" x14ac:dyDescent="0.7">
      <c r="A4" s="5">
        <v>44076</v>
      </c>
      <c r="B4" s="3" t="s">
        <v>6</v>
      </c>
      <c r="C4" s="3" t="s">
        <v>20</v>
      </c>
      <c r="D4" s="4">
        <v>10000</v>
      </c>
      <c r="E4" s="3">
        <v>2</v>
      </c>
      <c r="F4" s="4">
        <f t="shared" ref="F4:F67" si="1">D4*E4</f>
        <v>20000</v>
      </c>
      <c r="H4" s="3" t="s">
        <v>5</v>
      </c>
      <c r="I4" s="3" t="s">
        <v>29</v>
      </c>
      <c r="J4" s="4">
        <f>SUMIFS($F$3:$F$102,$B$3:$B$102,H4,$C$3:$C$102,I4)</f>
        <v>2550000</v>
      </c>
      <c r="L4" s="3" t="s">
        <v>6</v>
      </c>
      <c r="M4" s="4">
        <f t="shared" ref="M4:M12" si="2">SUMIF($B$3:$B$102,L4,$F$3:$F$102)</f>
        <v>4700000</v>
      </c>
      <c r="O4" s="3" t="s">
        <v>20</v>
      </c>
      <c r="P4" s="4">
        <f t="shared" si="0"/>
        <v>2100000</v>
      </c>
    </row>
    <row r="5" spans="1:16" x14ac:dyDescent="0.7">
      <c r="A5" s="5">
        <v>44077</v>
      </c>
      <c r="B5" s="3" t="s">
        <v>7</v>
      </c>
      <c r="C5" s="3" t="s">
        <v>21</v>
      </c>
      <c r="D5" s="4">
        <v>10000</v>
      </c>
      <c r="E5" s="3">
        <v>3</v>
      </c>
      <c r="F5" s="4">
        <f t="shared" si="1"/>
        <v>30000</v>
      </c>
      <c r="H5" s="3" t="s">
        <v>6</v>
      </c>
      <c r="I5" s="3" t="s">
        <v>20</v>
      </c>
      <c r="J5" s="4">
        <f>SUMIFS($F$3:$F$102,$B$3:$B$102,H5,$C$3:$C$102,I5)</f>
        <v>2100000</v>
      </c>
      <c r="L5" s="3" t="s">
        <v>7</v>
      </c>
      <c r="M5" s="4">
        <f t="shared" si="2"/>
        <v>4800000</v>
      </c>
      <c r="O5" s="3" t="s">
        <v>21</v>
      </c>
      <c r="P5" s="4">
        <f t="shared" si="0"/>
        <v>2150000</v>
      </c>
    </row>
    <row r="6" spans="1:16" x14ac:dyDescent="0.7">
      <c r="A6" s="5">
        <v>44078</v>
      </c>
      <c r="B6" s="3" t="s">
        <v>8</v>
      </c>
      <c r="C6" s="3" t="s">
        <v>22</v>
      </c>
      <c r="D6" s="4">
        <v>10000</v>
      </c>
      <c r="E6" s="3">
        <v>4</v>
      </c>
      <c r="F6" s="4">
        <f t="shared" si="1"/>
        <v>40000</v>
      </c>
      <c r="H6" s="3" t="s">
        <v>6</v>
      </c>
      <c r="I6" s="3" t="s">
        <v>30</v>
      </c>
      <c r="J6" s="4">
        <f>SUMIFS($F$3:$F$102,$B$3:$B$102,H6,$C$3:$C$102,I6)</f>
        <v>2600000</v>
      </c>
      <c r="L6" s="3" t="s">
        <v>8</v>
      </c>
      <c r="M6" s="4">
        <f t="shared" si="2"/>
        <v>4900000</v>
      </c>
      <c r="O6" s="3" t="s">
        <v>22</v>
      </c>
      <c r="P6" s="4">
        <f t="shared" si="0"/>
        <v>2200000</v>
      </c>
    </row>
    <row r="7" spans="1:16" x14ac:dyDescent="0.7">
      <c r="A7" s="5">
        <v>44079</v>
      </c>
      <c r="B7" s="3" t="s">
        <v>9</v>
      </c>
      <c r="C7" s="3" t="s">
        <v>23</v>
      </c>
      <c r="D7" s="4">
        <v>10000</v>
      </c>
      <c r="E7" s="3">
        <v>5</v>
      </c>
      <c r="F7" s="4">
        <f t="shared" si="1"/>
        <v>50000</v>
      </c>
      <c r="H7" s="3" t="s">
        <v>7</v>
      </c>
      <c r="I7" s="3" t="s">
        <v>21</v>
      </c>
      <c r="J7" s="4">
        <f>SUMIFS($F$3:$F$102,$B$3:$B$102,H7,$C$3:$C$102,I7)</f>
        <v>2150000</v>
      </c>
      <c r="L7" s="3" t="s">
        <v>9</v>
      </c>
      <c r="M7" s="4">
        <f t="shared" si="2"/>
        <v>5000000</v>
      </c>
      <c r="O7" s="3" t="s">
        <v>23</v>
      </c>
      <c r="P7" s="4">
        <f t="shared" si="0"/>
        <v>2250000</v>
      </c>
    </row>
    <row r="8" spans="1:16" x14ac:dyDescent="0.7">
      <c r="A8" s="5">
        <v>44080</v>
      </c>
      <c r="B8" s="10" t="s">
        <v>10</v>
      </c>
      <c r="C8" s="3" t="s">
        <v>24</v>
      </c>
      <c r="D8" s="4">
        <v>10000</v>
      </c>
      <c r="E8" s="3">
        <v>6</v>
      </c>
      <c r="F8" s="4">
        <f t="shared" si="1"/>
        <v>60000</v>
      </c>
      <c r="H8" s="3" t="s">
        <v>7</v>
      </c>
      <c r="I8" s="3" t="s">
        <v>31</v>
      </c>
      <c r="J8" s="4">
        <f>SUMIFS($F$3:$F$102,$B$3:$B$102,H8,$C$3:$C$102,I8)</f>
        <v>2650000</v>
      </c>
      <c r="L8" s="10" t="s">
        <v>10</v>
      </c>
      <c r="M8" s="4">
        <f t="shared" si="2"/>
        <v>5100000</v>
      </c>
      <c r="O8" s="3" t="s">
        <v>24</v>
      </c>
      <c r="P8" s="4">
        <f t="shared" si="0"/>
        <v>2300000</v>
      </c>
    </row>
    <row r="9" spans="1:16" x14ac:dyDescent="0.7">
      <c r="A9" s="5">
        <v>44081</v>
      </c>
      <c r="B9" s="10" t="s">
        <v>11</v>
      </c>
      <c r="C9" s="3" t="s">
        <v>25</v>
      </c>
      <c r="D9" s="4">
        <v>10000</v>
      </c>
      <c r="E9" s="3">
        <v>7</v>
      </c>
      <c r="F9" s="4">
        <f t="shared" si="1"/>
        <v>70000</v>
      </c>
      <c r="H9" s="3" t="s">
        <v>8</v>
      </c>
      <c r="I9" s="3" t="s">
        <v>22</v>
      </c>
      <c r="J9" s="4">
        <f>SUMIFS($F$3:$F$102,$B$3:$B$102,H9,$C$3:$C$102,I9)</f>
        <v>2200000</v>
      </c>
      <c r="L9" s="10" t="s">
        <v>11</v>
      </c>
      <c r="M9" s="4">
        <f t="shared" si="2"/>
        <v>5200000</v>
      </c>
      <c r="O9" s="3" t="s">
        <v>25</v>
      </c>
      <c r="P9" s="4">
        <f t="shared" si="0"/>
        <v>2350000</v>
      </c>
    </row>
    <row r="10" spans="1:16" x14ac:dyDescent="0.7">
      <c r="A10" s="5">
        <v>44082</v>
      </c>
      <c r="B10" s="10" t="s">
        <v>12</v>
      </c>
      <c r="C10" s="3" t="s">
        <v>26</v>
      </c>
      <c r="D10" s="4">
        <v>10000</v>
      </c>
      <c r="E10" s="3">
        <v>8</v>
      </c>
      <c r="F10" s="4">
        <f t="shared" si="1"/>
        <v>80000</v>
      </c>
      <c r="H10" s="3" t="s">
        <v>8</v>
      </c>
      <c r="I10" s="3" t="s">
        <v>32</v>
      </c>
      <c r="J10" s="4">
        <f>SUMIFS($F$3:$F$102,$B$3:$B$102,H10,$C$3:$C$102,I10)</f>
        <v>2700000</v>
      </c>
      <c r="L10" s="10" t="s">
        <v>12</v>
      </c>
      <c r="M10" s="4">
        <f t="shared" si="2"/>
        <v>5300000</v>
      </c>
      <c r="O10" s="3" t="s">
        <v>26</v>
      </c>
      <c r="P10" s="4">
        <f t="shared" si="0"/>
        <v>2400000</v>
      </c>
    </row>
    <row r="11" spans="1:16" x14ac:dyDescent="0.7">
      <c r="A11" s="5">
        <v>44083</v>
      </c>
      <c r="B11" s="10" t="s">
        <v>13</v>
      </c>
      <c r="C11" s="3" t="s">
        <v>27</v>
      </c>
      <c r="D11" s="4">
        <v>10000</v>
      </c>
      <c r="E11" s="3">
        <v>9</v>
      </c>
      <c r="F11" s="4">
        <f t="shared" si="1"/>
        <v>90000</v>
      </c>
      <c r="H11" s="3" t="s">
        <v>9</v>
      </c>
      <c r="I11" s="3" t="s">
        <v>23</v>
      </c>
      <c r="J11" s="4">
        <f>SUMIFS($F$3:$F$102,$B$3:$B$102,H11,$C$3:$C$102,I11)</f>
        <v>2250000</v>
      </c>
      <c r="L11" s="10" t="s">
        <v>13</v>
      </c>
      <c r="M11" s="4">
        <f t="shared" si="2"/>
        <v>5400000</v>
      </c>
      <c r="O11" s="3" t="s">
        <v>27</v>
      </c>
      <c r="P11" s="4">
        <f t="shared" si="0"/>
        <v>2450000</v>
      </c>
    </row>
    <row r="12" spans="1:16" x14ac:dyDescent="0.7">
      <c r="A12" s="5">
        <v>44084</v>
      </c>
      <c r="B12" s="10" t="s">
        <v>14</v>
      </c>
      <c r="C12" s="3" t="s">
        <v>28</v>
      </c>
      <c r="D12" s="4">
        <v>10000</v>
      </c>
      <c r="E12" s="3">
        <v>10</v>
      </c>
      <c r="F12" s="4">
        <f t="shared" si="1"/>
        <v>100000</v>
      </c>
      <c r="H12" s="3" t="s">
        <v>9</v>
      </c>
      <c r="I12" s="3" t="s">
        <v>33</v>
      </c>
      <c r="J12" s="4">
        <f>SUMIFS($F$3:$F$102,$B$3:$B$102,H12,$C$3:$C$102,I12)</f>
        <v>2750000</v>
      </c>
      <c r="L12" s="10" t="s">
        <v>14</v>
      </c>
      <c r="M12" s="4">
        <f t="shared" si="2"/>
        <v>5490000</v>
      </c>
      <c r="O12" s="3" t="s">
        <v>28</v>
      </c>
      <c r="P12" s="4">
        <f t="shared" si="0"/>
        <v>2500000</v>
      </c>
    </row>
    <row r="13" spans="1:16" x14ac:dyDescent="0.7">
      <c r="A13" s="5">
        <v>44085</v>
      </c>
      <c r="B13" s="3" t="s">
        <v>5</v>
      </c>
      <c r="C13" s="3" t="s">
        <v>29</v>
      </c>
      <c r="D13" s="4">
        <v>10000</v>
      </c>
      <c r="E13" s="3">
        <v>11</v>
      </c>
      <c r="F13" s="4">
        <f t="shared" si="1"/>
        <v>110000</v>
      </c>
      <c r="H13" s="10" t="s">
        <v>10</v>
      </c>
      <c r="I13" s="3" t="s">
        <v>24</v>
      </c>
      <c r="J13" s="4">
        <f>SUMIFS($F$3:$F$102,$B$3:$B$102,H13,$C$3:$C$102,I13)</f>
        <v>2300000</v>
      </c>
      <c r="L13" s="9"/>
      <c r="M13" s="8"/>
      <c r="O13" s="3" t="s">
        <v>29</v>
      </c>
      <c r="P13" s="4">
        <f t="shared" si="0"/>
        <v>2550000</v>
      </c>
    </row>
    <row r="14" spans="1:16" x14ac:dyDescent="0.7">
      <c r="A14" s="5">
        <v>44086</v>
      </c>
      <c r="B14" s="3" t="s">
        <v>6</v>
      </c>
      <c r="C14" s="3" t="s">
        <v>30</v>
      </c>
      <c r="D14" s="4">
        <v>10000</v>
      </c>
      <c r="E14" s="3">
        <v>12</v>
      </c>
      <c r="F14" s="4">
        <f t="shared" si="1"/>
        <v>120000</v>
      </c>
      <c r="H14" s="10" t="s">
        <v>10</v>
      </c>
      <c r="I14" s="3" t="s">
        <v>34</v>
      </c>
      <c r="J14" s="4">
        <f>SUMIFS($F$3:$F$102,$B$3:$B$102,H14,$C$3:$C$102,I14)</f>
        <v>2800000</v>
      </c>
      <c r="L14" s="7"/>
      <c r="M14" s="8"/>
      <c r="O14" s="3" t="s">
        <v>30</v>
      </c>
      <c r="P14" s="4">
        <f t="shared" si="0"/>
        <v>2600000</v>
      </c>
    </row>
    <row r="15" spans="1:16" x14ac:dyDescent="0.7">
      <c r="A15" s="5">
        <v>44087</v>
      </c>
      <c r="B15" s="3" t="s">
        <v>7</v>
      </c>
      <c r="C15" s="3" t="s">
        <v>31</v>
      </c>
      <c r="D15" s="4">
        <v>10000</v>
      </c>
      <c r="E15" s="3">
        <v>13</v>
      </c>
      <c r="F15" s="4">
        <f t="shared" si="1"/>
        <v>130000</v>
      </c>
      <c r="H15" s="10" t="s">
        <v>11</v>
      </c>
      <c r="I15" s="3" t="s">
        <v>25</v>
      </c>
      <c r="J15" s="4">
        <f>SUMIFS($F$3:$F$102,$B$3:$B$102,H15,$C$3:$C$102,I15)</f>
        <v>2350000</v>
      </c>
      <c r="L15" s="7"/>
      <c r="M15" s="8"/>
      <c r="O15" s="3" t="s">
        <v>31</v>
      </c>
      <c r="P15" s="4">
        <f t="shared" si="0"/>
        <v>2650000</v>
      </c>
    </row>
    <row r="16" spans="1:16" x14ac:dyDescent="0.7">
      <c r="A16" s="5">
        <v>44088</v>
      </c>
      <c r="B16" s="3" t="s">
        <v>8</v>
      </c>
      <c r="C16" s="3" t="s">
        <v>32</v>
      </c>
      <c r="D16" s="4">
        <v>10000</v>
      </c>
      <c r="E16" s="3">
        <v>14</v>
      </c>
      <c r="F16" s="4">
        <f t="shared" si="1"/>
        <v>140000</v>
      </c>
      <c r="H16" s="10" t="s">
        <v>11</v>
      </c>
      <c r="I16" s="3" t="s">
        <v>35</v>
      </c>
      <c r="J16" s="4">
        <f>SUMIFS($F$3:$F$102,$B$3:$B$102,H16,$C$3:$C$102,I16)</f>
        <v>2850000</v>
      </c>
      <c r="L16" s="7"/>
      <c r="M16" s="8"/>
      <c r="O16" s="3" t="s">
        <v>32</v>
      </c>
      <c r="P16" s="4">
        <f t="shared" si="0"/>
        <v>2700000</v>
      </c>
    </row>
    <row r="17" spans="1:16" x14ac:dyDescent="0.7">
      <c r="A17" s="5">
        <v>44089</v>
      </c>
      <c r="B17" s="3" t="s">
        <v>9</v>
      </c>
      <c r="C17" s="3" t="s">
        <v>33</v>
      </c>
      <c r="D17" s="4">
        <v>10000</v>
      </c>
      <c r="E17" s="3">
        <v>15</v>
      </c>
      <c r="F17" s="4">
        <f t="shared" si="1"/>
        <v>150000</v>
      </c>
      <c r="H17" s="10" t="s">
        <v>12</v>
      </c>
      <c r="I17" s="3" t="s">
        <v>26</v>
      </c>
      <c r="J17" s="4">
        <f>SUMIFS($F$3:$F$102,$B$3:$B$102,H17,$C$3:$C$102,I17)</f>
        <v>2400000</v>
      </c>
      <c r="L17" s="7"/>
      <c r="M17" s="8"/>
      <c r="O17" s="3" t="s">
        <v>33</v>
      </c>
      <c r="P17" s="4">
        <f t="shared" si="0"/>
        <v>2750000</v>
      </c>
    </row>
    <row r="18" spans="1:16" x14ac:dyDescent="0.7">
      <c r="A18" s="5">
        <v>44090</v>
      </c>
      <c r="B18" s="10" t="s">
        <v>10</v>
      </c>
      <c r="C18" s="3" t="s">
        <v>34</v>
      </c>
      <c r="D18" s="4">
        <v>10000</v>
      </c>
      <c r="E18" s="3">
        <v>16</v>
      </c>
      <c r="F18" s="4">
        <f t="shared" si="1"/>
        <v>160000</v>
      </c>
      <c r="H18" s="10" t="s">
        <v>12</v>
      </c>
      <c r="I18" s="3" t="s">
        <v>36</v>
      </c>
      <c r="J18" s="4">
        <f>SUMIFS($F$3:$F$102,$B$3:$B$102,H18,$C$3:$C$102,I18)</f>
        <v>2900000</v>
      </c>
      <c r="L18" s="7"/>
      <c r="M18" s="8"/>
      <c r="O18" s="3" t="s">
        <v>34</v>
      </c>
      <c r="P18" s="4">
        <f t="shared" si="0"/>
        <v>2800000</v>
      </c>
    </row>
    <row r="19" spans="1:16" x14ac:dyDescent="0.7">
      <c r="A19" s="5">
        <v>44091</v>
      </c>
      <c r="B19" s="10" t="s">
        <v>11</v>
      </c>
      <c r="C19" s="3" t="s">
        <v>35</v>
      </c>
      <c r="D19" s="4">
        <v>10000</v>
      </c>
      <c r="E19" s="3">
        <v>17</v>
      </c>
      <c r="F19" s="4">
        <f t="shared" si="1"/>
        <v>170000</v>
      </c>
      <c r="H19" s="10" t="s">
        <v>13</v>
      </c>
      <c r="I19" s="3" t="s">
        <v>27</v>
      </c>
      <c r="J19" s="4">
        <f>SUMIFS($F$3:$F$102,$B$3:$B$102,H19,$C$3:$C$102,I19)</f>
        <v>2450000</v>
      </c>
      <c r="L19" s="7"/>
      <c r="M19" s="8"/>
      <c r="O19" s="3" t="s">
        <v>35</v>
      </c>
      <c r="P19" s="4">
        <f t="shared" si="0"/>
        <v>2850000</v>
      </c>
    </row>
    <row r="20" spans="1:16" x14ac:dyDescent="0.7">
      <c r="A20" s="5">
        <v>44092</v>
      </c>
      <c r="B20" s="10" t="s">
        <v>12</v>
      </c>
      <c r="C20" s="3" t="s">
        <v>36</v>
      </c>
      <c r="D20" s="4">
        <v>10000</v>
      </c>
      <c r="E20" s="3">
        <v>18</v>
      </c>
      <c r="F20" s="4">
        <f t="shared" si="1"/>
        <v>180000</v>
      </c>
      <c r="H20" s="10" t="s">
        <v>13</v>
      </c>
      <c r="I20" s="3" t="s">
        <v>37</v>
      </c>
      <c r="J20" s="4">
        <f>SUMIFS($F$3:$F$102,$B$3:$B$102,H20,$C$3:$C$102,I20)</f>
        <v>2950000</v>
      </c>
      <c r="L20" s="7"/>
      <c r="M20" s="8"/>
      <c r="O20" s="3" t="s">
        <v>36</v>
      </c>
      <c r="P20" s="4">
        <f t="shared" si="0"/>
        <v>2900000</v>
      </c>
    </row>
    <row r="21" spans="1:16" x14ac:dyDescent="0.7">
      <c r="A21" s="5">
        <v>44093</v>
      </c>
      <c r="B21" s="10" t="s">
        <v>13</v>
      </c>
      <c r="C21" s="3" t="s">
        <v>37</v>
      </c>
      <c r="D21" s="4">
        <v>10000</v>
      </c>
      <c r="E21" s="3">
        <v>19</v>
      </c>
      <c r="F21" s="4">
        <f t="shared" si="1"/>
        <v>190000</v>
      </c>
      <c r="H21" s="10" t="s">
        <v>14</v>
      </c>
      <c r="I21" s="3" t="s">
        <v>28</v>
      </c>
      <c r="J21" s="4">
        <f>SUMIFS($F$3:$F$102,$B$3:$B$102,H21,$C$3:$C$102,I21)</f>
        <v>2500000</v>
      </c>
      <c r="L21" s="7"/>
      <c r="M21" s="8"/>
      <c r="O21" s="3" t="s">
        <v>37</v>
      </c>
      <c r="P21" s="4">
        <f t="shared" si="0"/>
        <v>2950000</v>
      </c>
    </row>
    <row r="22" spans="1:16" x14ac:dyDescent="0.7">
      <c r="A22" s="5">
        <v>44094</v>
      </c>
      <c r="B22" s="10" t="s">
        <v>14</v>
      </c>
      <c r="C22" s="3" t="s">
        <v>38</v>
      </c>
      <c r="D22" s="4">
        <v>10000</v>
      </c>
      <c r="E22" s="3">
        <v>20</v>
      </c>
      <c r="F22" s="4">
        <f t="shared" si="1"/>
        <v>200000</v>
      </c>
      <c r="H22" s="10" t="s">
        <v>14</v>
      </c>
      <c r="I22" s="3" t="s">
        <v>38</v>
      </c>
      <c r="J22" s="4">
        <f>SUMIFS($F$3:$F$102,$B$3:$B$102,H22,$C$3:$C$102,I22)</f>
        <v>2990000</v>
      </c>
      <c r="L22" s="7"/>
      <c r="M22" s="8"/>
      <c r="O22" s="3" t="s">
        <v>38</v>
      </c>
      <c r="P22" s="4">
        <f t="shared" si="0"/>
        <v>2990000</v>
      </c>
    </row>
    <row r="23" spans="1:16" x14ac:dyDescent="0.7">
      <c r="A23" s="5">
        <v>44095</v>
      </c>
      <c r="B23" s="3" t="s">
        <v>5</v>
      </c>
      <c r="C23" s="3" t="s">
        <v>19</v>
      </c>
      <c r="D23" s="4">
        <v>10000</v>
      </c>
      <c r="E23" s="3">
        <v>21</v>
      </c>
      <c r="F23" s="4">
        <f t="shared" si="1"/>
        <v>210000</v>
      </c>
    </row>
    <row r="24" spans="1:16" x14ac:dyDescent="0.7">
      <c r="A24" s="5">
        <v>44096</v>
      </c>
      <c r="B24" s="3" t="s">
        <v>6</v>
      </c>
      <c r="C24" s="3" t="s">
        <v>20</v>
      </c>
      <c r="D24" s="4">
        <v>10000</v>
      </c>
      <c r="E24" s="3">
        <v>22</v>
      </c>
      <c r="F24" s="4">
        <f t="shared" si="1"/>
        <v>220000</v>
      </c>
    </row>
    <row r="25" spans="1:16" x14ac:dyDescent="0.7">
      <c r="A25" s="5">
        <v>44097</v>
      </c>
      <c r="B25" s="3" t="s">
        <v>7</v>
      </c>
      <c r="C25" s="3" t="s">
        <v>21</v>
      </c>
      <c r="D25" s="4">
        <v>10000</v>
      </c>
      <c r="E25" s="3">
        <v>23</v>
      </c>
      <c r="F25" s="4">
        <f t="shared" si="1"/>
        <v>230000</v>
      </c>
    </row>
    <row r="26" spans="1:16" x14ac:dyDescent="0.7">
      <c r="A26" s="5">
        <v>44098</v>
      </c>
      <c r="B26" s="3" t="s">
        <v>8</v>
      </c>
      <c r="C26" s="3" t="s">
        <v>22</v>
      </c>
      <c r="D26" s="4">
        <v>10000</v>
      </c>
      <c r="E26" s="3">
        <v>24</v>
      </c>
      <c r="F26" s="4">
        <f t="shared" si="1"/>
        <v>240000</v>
      </c>
    </row>
    <row r="27" spans="1:16" x14ac:dyDescent="0.7">
      <c r="A27" s="5">
        <v>44099</v>
      </c>
      <c r="B27" s="3" t="s">
        <v>9</v>
      </c>
      <c r="C27" s="3" t="s">
        <v>23</v>
      </c>
      <c r="D27" s="4">
        <v>10000</v>
      </c>
      <c r="E27" s="3">
        <v>25</v>
      </c>
      <c r="F27" s="4">
        <f t="shared" si="1"/>
        <v>250000</v>
      </c>
    </row>
    <row r="28" spans="1:16" x14ac:dyDescent="0.7">
      <c r="A28" s="5">
        <v>44100</v>
      </c>
      <c r="B28" s="10" t="s">
        <v>10</v>
      </c>
      <c r="C28" s="3" t="s">
        <v>24</v>
      </c>
      <c r="D28" s="4">
        <v>10000</v>
      </c>
      <c r="E28" s="3">
        <v>26</v>
      </c>
      <c r="F28" s="4">
        <f t="shared" si="1"/>
        <v>260000</v>
      </c>
    </row>
    <row r="29" spans="1:16" x14ac:dyDescent="0.7">
      <c r="A29" s="5">
        <v>44101</v>
      </c>
      <c r="B29" s="10" t="s">
        <v>11</v>
      </c>
      <c r="C29" s="3" t="s">
        <v>25</v>
      </c>
      <c r="D29" s="4">
        <v>10000</v>
      </c>
      <c r="E29" s="3">
        <v>27</v>
      </c>
      <c r="F29" s="4">
        <f t="shared" si="1"/>
        <v>270000</v>
      </c>
    </row>
    <row r="30" spans="1:16" x14ac:dyDescent="0.7">
      <c r="A30" s="5">
        <v>44102</v>
      </c>
      <c r="B30" s="10" t="s">
        <v>12</v>
      </c>
      <c r="C30" s="3" t="s">
        <v>26</v>
      </c>
      <c r="D30" s="4">
        <v>10000</v>
      </c>
      <c r="E30" s="3">
        <v>28</v>
      </c>
      <c r="F30" s="4">
        <f t="shared" si="1"/>
        <v>280000</v>
      </c>
    </row>
    <row r="31" spans="1:16" x14ac:dyDescent="0.7">
      <c r="A31" s="5">
        <v>44103</v>
      </c>
      <c r="B31" s="10" t="s">
        <v>13</v>
      </c>
      <c r="C31" s="3" t="s">
        <v>27</v>
      </c>
      <c r="D31" s="4">
        <v>10000</v>
      </c>
      <c r="E31" s="3">
        <v>29</v>
      </c>
      <c r="F31" s="4">
        <f t="shared" si="1"/>
        <v>290000</v>
      </c>
    </row>
    <row r="32" spans="1:16" x14ac:dyDescent="0.7">
      <c r="A32" s="5">
        <v>44104</v>
      </c>
      <c r="B32" s="10" t="s">
        <v>14</v>
      </c>
      <c r="C32" s="3" t="s">
        <v>28</v>
      </c>
      <c r="D32" s="4">
        <v>10000</v>
      </c>
      <c r="E32" s="3">
        <v>30</v>
      </c>
      <c r="F32" s="4">
        <f t="shared" si="1"/>
        <v>300000</v>
      </c>
    </row>
    <row r="33" spans="1:6" x14ac:dyDescent="0.7">
      <c r="A33" s="5">
        <v>44105</v>
      </c>
      <c r="B33" s="3" t="s">
        <v>5</v>
      </c>
      <c r="C33" s="3" t="s">
        <v>29</v>
      </c>
      <c r="D33" s="4">
        <v>10000</v>
      </c>
      <c r="E33" s="3">
        <v>31</v>
      </c>
      <c r="F33" s="4">
        <f t="shared" si="1"/>
        <v>310000</v>
      </c>
    </row>
    <row r="34" spans="1:6" x14ac:dyDescent="0.7">
      <c r="A34" s="5">
        <v>44106</v>
      </c>
      <c r="B34" s="3" t="s">
        <v>6</v>
      </c>
      <c r="C34" s="3" t="s">
        <v>30</v>
      </c>
      <c r="D34" s="4">
        <v>10000</v>
      </c>
      <c r="E34" s="3">
        <v>32</v>
      </c>
      <c r="F34" s="4">
        <f t="shared" si="1"/>
        <v>320000</v>
      </c>
    </row>
    <row r="35" spans="1:6" x14ac:dyDescent="0.7">
      <c r="A35" s="5">
        <v>44107</v>
      </c>
      <c r="B35" s="3" t="s">
        <v>7</v>
      </c>
      <c r="C35" s="3" t="s">
        <v>31</v>
      </c>
      <c r="D35" s="4">
        <v>10000</v>
      </c>
      <c r="E35" s="3">
        <v>33</v>
      </c>
      <c r="F35" s="4">
        <f t="shared" si="1"/>
        <v>330000</v>
      </c>
    </row>
    <row r="36" spans="1:6" x14ac:dyDescent="0.7">
      <c r="A36" s="5">
        <v>44108</v>
      </c>
      <c r="B36" s="3" t="s">
        <v>8</v>
      </c>
      <c r="C36" s="3" t="s">
        <v>32</v>
      </c>
      <c r="D36" s="4">
        <v>10000</v>
      </c>
      <c r="E36" s="3">
        <v>34</v>
      </c>
      <c r="F36" s="4">
        <f t="shared" si="1"/>
        <v>340000</v>
      </c>
    </row>
    <row r="37" spans="1:6" x14ac:dyDescent="0.7">
      <c r="A37" s="5">
        <v>44109</v>
      </c>
      <c r="B37" s="3" t="s">
        <v>9</v>
      </c>
      <c r="C37" s="3" t="s">
        <v>33</v>
      </c>
      <c r="D37" s="4">
        <v>10000</v>
      </c>
      <c r="E37" s="3">
        <v>35</v>
      </c>
      <c r="F37" s="4">
        <f t="shared" si="1"/>
        <v>350000</v>
      </c>
    </row>
    <row r="38" spans="1:6" x14ac:dyDescent="0.7">
      <c r="A38" s="5">
        <v>44110</v>
      </c>
      <c r="B38" s="10" t="s">
        <v>10</v>
      </c>
      <c r="C38" s="3" t="s">
        <v>34</v>
      </c>
      <c r="D38" s="4">
        <v>10000</v>
      </c>
      <c r="E38" s="3">
        <v>36</v>
      </c>
      <c r="F38" s="4">
        <f t="shared" si="1"/>
        <v>360000</v>
      </c>
    </row>
    <row r="39" spans="1:6" x14ac:dyDescent="0.7">
      <c r="A39" s="5">
        <v>44111</v>
      </c>
      <c r="B39" s="10" t="s">
        <v>11</v>
      </c>
      <c r="C39" s="3" t="s">
        <v>35</v>
      </c>
      <c r="D39" s="4">
        <v>10000</v>
      </c>
      <c r="E39" s="3">
        <v>37</v>
      </c>
      <c r="F39" s="4">
        <f t="shared" si="1"/>
        <v>370000</v>
      </c>
    </row>
    <row r="40" spans="1:6" x14ac:dyDescent="0.7">
      <c r="A40" s="5">
        <v>44112</v>
      </c>
      <c r="B40" s="10" t="s">
        <v>12</v>
      </c>
      <c r="C40" s="3" t="s">
        <v>36</v>
      </c>
      <c r="D40" s="4">
        <v>10000</v>
      </c>
      <c r="E40" s="3">
        <v>38</v>
      </c>
      <c r="F40" s="4">
        <f t="shared" si="1"/>
        <v>380000</v>
      </c>
    </row>
    <row r="41" spans="1:6" x14ac:dyDescent="0.7">
      <c r="A41" s="5">
        <v>44113</v>
      </c>
      <c r="B41" s="10" t="s">
        <v>13</v>
      </c>
      <c r="C41" s="3" t="s">
        <v>37</v>
      </c>
      <c r="D41" s="4">
        <v>10000</v>
      </c>
      <c r="E41" s="3">
        <v>39</v>
      </c>
      <c r="F41" s="4">
        <f t="shared" si="1"/>
        <v>390000</v>
      </c>
    </row>
    <row r="42" spans="1:6" x14ac:dyDescent="0.7">
      <c r="A42" s="5">
        <v>44114</v>
      </c>
      <c r="B42" s="10" t="s">
        <v>14</v>
      </c>
      <c r="C42" s="3" t="s">
        <v>38</v>
      </c>
      <c r="D42" s="4">
        <v>10000</v>
      </c>
      <c r="E42" s="3">
        <v>40</v>
      </c>
      <c r="F42" s="4">
        <f t="shared" si="1"/>
        <v>400000</v>
      </c>
    </row>
    <row r="43" spans="1:6" x14ac:dyDescent="0.7">
      <c r="A43" s="5">
        <v>44115</v>
      </c>
      <c r="B43" s="3" t="s">
        <v>5</v>
      </c>
      <c r="C43" s="3" t="s">
        <v>19</v>
      </c>
      <c r="D43" s="4">
        <v>10000</v>
      </c>
      <c r="E43" s="3">
        <v>41</v>
      </c>
      <c r="F43" s="4">
        <f t="shared" si="1"/>
        <v>410000</v>
      </c>
    </row>
    <row r="44" spans="1:6" x14ac:dyDescent="0.7">
      <c r="A44" s="5">
        <v>44116</v>
      </c>
      <c r="B44" s="3" t="s">
        <v>6</v>
      </c>
      <c r="C44" s="3" t="s">
        <v>20</v>
      </c>
      <c r="D44" s="4">
        <v>10000</v>
      </c>
      <c r="E44" s="3">
        <v>42</v>
      </c>
      <c r="F44" s="4">
        <f t="shared" si="1"/>
        <v>420000</v>
      </c>
    </row>
    <row r="45" spans="1:6" x14ac:dyDescent="0.7">
      <c r="A45" s="5">
        <v>44117</v>
      </c>
      <c r="B45" s="3" t="s">
        <v>7</v>
      </c>
      <c r="C45" s="3" t="s">
        <v>21</v>
      </c>
      <c r="D45" s="4">
        <v>10000</v>
      </c>
      <c r="E45" s="3">
        <v>43</v>
      </c>
      <c r="F45" s="4">
        <f t="shared" si="1"/>
        <v>430000</v>
      </c>
    </row>
    <row r="46" spans="1:6" x14ac:dyDescent="0.7">
      <c r="A46" s="5">
        <v>44118</v>
      </c>
      <c r="B46" s="3" t="s">
        <v>8</v>
      </c>
      <c r="C46" s="3" t="s">
        <v>22</v>
      </c>
      <c r="D46" s="4">
        <v>10000</v>
      </c>
      <c r="E46" s="3">
        <v>44</v>
      </c>
      <c r="F46" s="4">
        <f t="shared" si="1"/>
        <v>440000</v>
      </c>
    </row>
    <row r="47" spans="1:6" x14ac:dyDescent="0.7">
      <c r="A47" s="5">
        <v>44119</v>
      </c>
      <c r="B47" s="3" t="s">
        <v>9</v>
      </c>
      <c r="C47" s="3" t="s">
        <v>23</v>
      </c>
      <c r="D47" s="4">
        <v>10000</v>
      </c>
      <c r="E47" s="3">
        <v>45</v>
      </c>
      <c r="F47" s="4">
        <f t="shared" si="1"/>
        <v>450000</v>
      </c>
    </row>
    <row r="48" spans="1:6" x14ac:dyDescent="0.7">
      <c r="A48" s="5">
        <v>44120</v>
      </c>
      <c r="B48" s="10" t="s">
        <v>10</v>
      </c>
      <c r="C48" s="3" t="s">
        <v>24</v>
      </c>
      <c r="D48" s="4">
        <v>10000</v>
      </c>
      <c r="E48" s="3">
        <v>46</v>
      </c>
      <c r="F48" s="4">
        <f t="shared" si="1"/>
        <v>460000</v>
      </c>
    </row>
    <row r="49" spans="1:6" x14ac:dyDescent="0.7">
      <c r="A49" s="5">
        <v>44121</v>
      </c>
      <c r="B49" s="10" t="s">
        <v>11</v>
      </c>
      <c r="C49" s="3" t="s">
        <v>25</v>
      </c>
      <c r="D49" s="4">
        <v>10000</v>
      </c>
      <c r="E49" s="3">
        <v>47</v>
      </c>
      <c r="F49" s="4">
        <f t="shared" si="1"/>
        <v>470000</v>
      </c>
    </row>
    <row r="50" spans="1:6" x14ac:dyDescent="0.7">
      <c r="A50" s="5">
        <v>44122</v>
      </c>
      <c r="B50" s="10" t="s">
        <v>12</v>
      </c>
      <c r="C50" s="3" t="s">
        <v>26</v>
      </c>
      <c r="D50" s="4">
        <v>10000</v>
      </c>
      <c r="E50" s="3">
        <v>48</v>
      </c>
      <c r="F50" s="4">
        <f t="shared" si="1"/>
        <v>480000</v>
      </c>
    </row>
    <row r="51" spans="1:6" x14ac:dyDescent="0.7">
      <c r="A51" s="5">
        <v>44123</v>
      </c>
      <c r="B51" s="10" t="s">
        <v>13</v>
      </c>
      <c r="C51" s="3" t="s">
        <v>27</v>
      </c>
      <c r="D51" s="4">
        <v>10000</v>
      </c>
      <c r="E51" s="3">
        <v>49</v>
      </c>
      <c r="F51" s="4">
        <f t="shared" si="1"/>
        <v>490000</v>
      </c>
    </row>
    <row r="52" spans="1:6" x14ac:dyDescent="0.7">
      <c r="A52" s="5">
        <v>44124</v>
      </c>
      <c r="B52" s="10" t="s">
        <v>14</v>
      </c>
      <c r="C52" s="3" t="s">
        <v>28</v>
      </c>
      <c r="D52" s="4">
        <v>10000</v>
      </c>
      <c r="E52" s="3">
        <v>50</v>
      </c>
      <c r="F52" s="4">
        <f t="shared" si="1"/>
        <v>500000</v>
      </c>
    </row>
    <row r="53" spans="1:6" x14ac:dyDescent="0.7">
      <c r="A53" s="5">
        <v>44125</v>
      </c>
      <c r="B53" s="3" t="s">
        <v>5</v>
      </c>
      <c r="C53" s="3" t="s">
        <v>29</v>
      </c>
      <c r="D53" s="4">
        <v>10000</v>
      </c>
      <c r="E53" s="3">
        <v>51</v>
      </c>
      <c r="F53" s="4">
        <f t="shared" si="1"/>
        <v>510000</v>
      </c>
    </row>
    <row r="54" spans="1:6" x14ac:dyDescent="0.7">
      <c r="A54" s="5">
        <v>44126</v>
      </c>
      <c r="B54" s="3" t="s">
        <v>6</v>
      </c>
      <c r="C54" s="3" t="s">
        <v>30</v>
      </c>
      <c r="D54" s="4">
        <v>10000</v>
      </c>
      <c r="E54" s="3">
        <v>52</v>
      </c>
      <c r="F54" s="4">
        <f t="shared" si="1"/>
        <v>520000</v>
      </c>
    </row>
    <row r="55" spans="1:6" x14ac:dyDescent="0.7">
      <c r="A55" s="5">
        <v>44127</v>
      </c>
      <c r="B55" s="3" t="s">
        <v>7</v>
      </c>
      <c r="C55" s="3" t="s">
        <v>31</v>
      </c>
      <c r="D55" s="4">
        <v>10000</v>
      </c>
      <c r="E55" s="3">
        <v>53</v>
      </c>
      <c r="F55" s="4">
        <f t="shared" si="1"/>
        <v>530000</v>
      </c>
    </row>
    <row r="56" spans="1:6" x14ac:dyDescent="0.7">
      <c r="A56" s="5">
        <v>44128</v>
      </c>
      <c r="B56" s="3" t="s">
        <v>8</v>
      </c>
      <c r="C56" s="3" t="s">
        <v>32</v>
      </c>
      <c r="D56" s="4">
        <v>10000</v>
      </c>
      <c r="E56" s="3">
        <v>54</v>
      </c>
      <c r="F56" s="4">
        <f t="shared" si="1"/>
        <v>540000</v>
      </c>
    </row>
    <row r="57" spans="1:6" x14ac:dyDescent="0.7">
      <c r="A57" s="5">
        <v>44129</v>
      </c>
      <c r="B57" s="3" t="s">
        <v>9</v>
      </c>
      <c r="C57" s="3" t="s">
        <v>33</v>
      </c>
      <c r="D57" s="4">
        <v>10000</v>
      </c>
      <c r="E57" s="3">
        <v>55</v>
      </c>
      <c r="F57" s="4">
        <f t="shared" si="1"/>
        <v>550000</v>
      </c>
    </row>
    <row r="58" spans="1:6" x14ac:dyDescent="0.7">
      <c r="A58" s="5">
        <v>44130</v>
      </c>
      <c r="B58" s="10" t="s">
        <v>10</v>
      </c>
      <c r="C58" s="3" t="s">
        <v>34</v>
      </c>
      <c r="D58" s="4">
        <v>10000</v>
      </c>
      <c r="E58" s="3">
        <v>56</v>
      </c>
      <c r="F58" s="4">
        <f t="shared" si="1"/>
        <v>560000</v>
      </c>
    </row>
    <row r="59" spans="1:6" x14ac:dyDescent="0.7">
      <c r="A59" s="5">
        <v>44131</v>
      </c>
      <c r="B59" s="10" t="s">
        <v>11</v>
      </c>
      <c r="C59" s="3" t="s">
        <v>35</v>
      </c>
      <c r="D59" s="4">
        <v>10000</v>
      </c>
      <c r="E59" s="3">
        <v>57</v>
      </c>
      <c r="F59" s="4">
        <f t="shared" si="1"/>
        <v>570000</v>
      </c>
    </row>
    <row r="60" spans="1:6" x14ac:dyDescent="0.7">
      <c r="A60" s="5">
        <v>44132</v>
      </c>
      <c r="B60" s="10" t="s">
        <v>12</v>
      </c>
      <c r="C60" s="3" t="s">
        <v>36</v>
      </c>
      <c r="D60" s="4">
        <v>10000</v>
      </c>
      <c r="E60" s="3">
        <v>58</v>
      </c>
      <c r="F60" s="4">
        <f t="shared" si="1"/>
        <v>580000</v>
      </c>
    </row>
    <row r="61" spans="1:6" x14ac:dyDescent="0.7">
      <c r="A61" s="5">
        <v>44133</v>
      </c>
      <c r="B61" s="10" t="s">
        <v>13</v>
      </c>
      <c r="C61" s="3" t="s">
        <v>37</v>
      </c>
      <c r="D61" s="4">
        <v>10000</v>
      </c>
      <c r="E61" s="3">
        <v>59</v>
      </c>
      <c r="F61" s="4">
        <f t="shared" si="1"/>
        <v>590000</v>
      </c>
    </row>
    <row r="62" spans="1:6" x14ac:dyDescent="0.7">
      <c r="A62" s="5">
        <v>44134</v>
      </c>
      <c r="B62" s="10" t="s">
        <v>14</v>
      </c>
      <c r="C62" s="3" t="s">
        <v>38</v>
      </c>
      <c r="D62" s="4">
        <v>10000</v>
      </c>
      <c r="E62" s="3">
        <v>60</v>
      </c>
      <c r="F62" s="4">
        <f t="shared" si="1"/>
        <v>600000</v>
      </c>
    </row>
    <row r="63" spans="1:6" x14ac:dyDescent="0.7">
      <c r="A63" s="5">
        <v>44135</v>
      </c>
      <c r="B63" s="3" t="s">
        <v>5</v>
      </c>
      <c r="C63" s="3" t="s">
        <v>19</v>
      </c>
      <c r="D63" s="4">
        <v>10000</v>
      </c>
      <c r="E63" s="3">
        <v>61</v>
      </c>
      <c r="F63" s="4">
        <f t="shared" si="1"/>
        <v>610000</v>
      </c>
    </row>
    <row r="64" spans="1:6" x14ac:dyDescent="0.7">
      <c r="A64" s="5">
        <v>44136</v>
      </c>
      <c r="B64" s="3" t="s">
        <v>6</v>
      </c>
      <c r="C64" s="3" t="s">
        <v>20</v>
      </c>
      <c r="D64" s="4">
        <v>10000</v>
      </c>
      <c r="E64" s="3">
        <v>62</v>
      </c>
      <c r="F64" s="4">
        <f t="shared" si="1"/>
        <v>620000</v>
      </c>
    </row>
    <row r="65" spans="1:6" x14ac:dyDescent="0.7">
      <c r="A65" s="5">
        <v>44137</v>
      </c>
      <c r="B65" s="3" t="s">
        <v>7</v>
      </c>
      <c r="C65" s="3" t="s">
        <v>21</v>
      </c>
      <c r="D65" s="4">
        <v>10000</v>
      </c>
      <c r="E65" s="3">
        <v>63</v>
      </c>
      <c r="F65" s="4">
        <f t="shared" si="1"/>
        <v>630000</v>
      </c>
    </row>
    <row r="66" spans="1:6" x14ac:dyDescent="0.7">
      <c r="A66" s="5">
        <v>44138</v>
      </c>
      <c r="B66" s="3" t="s">
        <v>8</v>
      </c>
      <c r="C66" s="3" t="s">
        <v>22</v>
      </c>
      <c r="D66" s="4">
        <v>10000</v>
      </c>
      <c r="E66" s="3">
        <v>64</v>
      </c>
      <c r="F66" s="4">
        <f t="shared" si="1"/>
        <v>640000</v>
      </c>
    </row>
    <row r="67" spans="1:6" x14ac:dyDescent="0.7">
      <c r="A67" s="5">
        <v>44139</v>
      </c>
      <c r="B67" s="3" t="s">
        <v>9</v>
      </c>
      <c r="C67" s="3" t="s">
        <v>23</v>
      </c>
      <c r="D67" s="4">
        <v>10000</v>
      </c>
      <c r="E67" s="3">
        <v>65</v>
      </c>
      <c r="F67" s="4">
        <f t="shared" si="1"/>
        <v>650000</v>
      </c>
    </row>
    <row r="68" spans="1:6" x14ac:dyDescent="0.7">
      <c r="A68" s="5">
        <v>44140</v>
      </c>
      <c r="B68" s="10" t="s">
        <v>10</v>
      </c>
      <c r="C68" s="3" t="s">
        <v>24</v>
      </c>
      <c r="D68" s="4">
        <v>10000</v>
      </c>
      <c r="E68" s="3">
        <v>66</v>
      </c>
      <c r="F68" s="4">
        <f t="shared" ref="F68:F101" si="3">D68*E68</f>
        <v>660000</v>
      </c>
    </row>
    <row r="69" spans="1:6" x14ac:dyDescent="0.7">
      <c r="A69" s="5">
        <v>44141</v>
      </c>
      <c r="B69" s="10" t="s">
        <v>11</v>
      </c>
      <c r="C69" s="3" t="s">
        <v>25</v>
      </c>
      <c r="D69" s="4">
        <v>10000</v>
      </c>
      <c r="E69" s="3">
        <v>67</v>
      </c>
      <c r="F69" s="4">
        <f t="shared" si="3"/>
        <v>670000</v>
      </c>
    </row>
    <row r="70" spans="1:6" x14ac:dyDescent="0.7">
      <c r="A70" s="5">
        <v>44142</v>
      </c>
      <c r="B70" s="10" t="s">
        <v>12</v>
      </c>
      <c r="C70" s="3" t="s">
        <v>26</v>
      </c>
      <c r="D70" s="4">
        <v>10000</v>
      </c>
      <c r="E70" s="3">
        <v>68</v>
      </c>
      <c r="F70" s="4">
        <f t="shared" si="3"/>
        <v>680000</v>
      </c>
    </row>
    <row r="71" spans="1:6" x14ac:dyDescent="0.7">
      <c r="A71" s="5">
        <v>44143</v>
      </c>
      <c r="B71" s="10" t="s">
        <v>13</v>
      </c>
      <c r="C71" s="3" t="s">
        <v>27</v>
      </c>
      <c r="D71" s="4">
        <v>10000</v>
      </c>
      <c r="E71" s="3">
        <v>69</v>
      </c>
      <c r="F71" s="4">
        <f t="shared" si="3"/>
        <v>690000</v>
      </c>
    </row>
    <row r="72" spans="1:6" x14ac:dyDescent="0.7">
      <c r="A72" s="5">
        <v>44144</v>
      </c>
      <c r="B72" s="10" t="s">
        <v>14</v>
      </c>
      <c r="C72" s="3" t="s">
        <v>28</v>
      </c>
      <c r="D72" s="4">
        <v>10000</v>
      </c>
      <c r="E72" s="3">
        <v>70</v>
      </c>
      <c r="F72" s="4">
        <f t="shared" si="3"/>
        <v>700000</v>
      </c>
    </row>
    <row r="73" spans="1:6" x14ac:dyDescent="0.7">
      <c r="A73" s="5">
        <v>44145</v>
      </c>
      <c r="B73" s="3" t="s">
        <v>5</v>
      </c>
      <c r="C73" s="3" t="s">
        <v>29</v>
      </c>
      <c r="D73" s="4">
        <v>10000</v>
      </c>
      <c r="E73" s="3">
        <v>71</v>
      </c>
      <c r="F73" s="4">
        <f t="shared" si="3"/>
        <v>710000</v>
      </c>
    </row>
    <row r="74" spans="1:6" x14ac:dyDescent="0.7">
      <c r="A74" s="5">
        <v>44146</v>
      </c>
      <c r="B74" s="3" t="s">
        <v>6</v>
      </c>
      <c r="C74" s="3" t="s">
        <v>30</v>
      </c>
      <c r="D74" s="4">
        <v>10000</v>
      </c>
      <c r="E74" s="3">
        <v>72</v>
      </c>
      <c r="F74" s="4">
        <f t="shared" si="3"/>
        <v>720000</v>
      </c>
    </row>
    <row r="75" spans="1:6" x14ac:dyDescent="0.7">
      <c r="A75" s="5">
        <v>44147</v>
      </c>
      <c r="B75" s="3" t="s">
        <v>7</v>
      </c>
      <c r="C75" s="3" t="s">
        <v>31</v>
      </c>
      <c r="D75" s="4">
        <v>10000</v>
      </c>
      <c r="E75" s="3">
        <v>73</v>
      </c>
      <c r="F75" s="4">
        <f t="shared" si="3"/>
        <v>730000</v>
      </c>
    </row>
    <row r="76" spans="1:6" x14ac:dyDescent="0.7">
      <c r="A76" s="5">
        <v>44148</v>
      </c>
      <c r="B76" s="3" t="s">
        <v>8</v>
      </c>
      <c r="C76" s="3" t="s">
        <v>32</v>
      </c>
      <c r="D76" s="4">
        <v>10000</v>
      </c>
      <c r="E76" s="3">
        <v>74</v>
      </c>
      <c r="F76" s="4">
        <f t="shared" si="3"/>
        <v>740000</v>
      </c>
    </row>
    <row r="77" spans="1:6" x14ac:dyDescent="0.7">
      <c r="A77" s="5">
        <v>44149</v>
      </c>
      <c r="B77" s="3" t="s">
        <v>9</v>
      </c>
      <c r="C77" s="3" t="s">
        <v>33</v>
      </c>
      <c r="D77" s="4">
        <v>10000</v>
      </c>
      <c r="E77" s="3">
        <v>75</v>
      </c>
      <c r="F77" s="4">
        <f t="shared" si="3"/>
        <v>750000</v>
      </c>
    </row>
    <row r="78" spans="1:6" x14ac:dyDescent="0.7">
      <c r="A78" s="5">
        <v>44150</v>
      </c>
      <c r="B78" s="10" t="s">
        <v>10</v>
      </c>
      <c r="C78" s="3" t="s">
        <v>34</v>
      </c>
      <c r="D78" s="4">
        <v>10000</v>
      </c>
      <c r="E78" s="3">
        <v>76</v>
      </c>
      <c r="F78" s="4">
        <f t="shared" si="3"/>
        <v>760000</v>
      </c>
    </row>
    <row r="79" spans="1:6" x14ac:dyDescent="0.7">
      <c r="A79" s="5">
        <v>44151</v>
      </c>
      <c r="B79" s="10" t="s">
        <v>11</v>
      </c>
      <c r="C79" s="3" t="s">
        <v>35</v>
      </c>
      <c r="D79" s="4">
        <v>10000</v>
      </c>
      <c r="E79" s="3">
        <v>77</v>
      </c>
      <c r="F79" s="4">
        <f t="shared" si="3"/>
        <v>770000</v>
      </c>
    </row>
    <row r="80" spans="1:6" x14ac:dyDescent="0.7">
      <c r="A80" s="5">
        <v>44152</v>
      </c>
      <c r="B80" s="10" t="s">
        <v>12</v>
      </c>
      <c r="C80" s="3" t="s">
        <v>36</v>
      </c>
      <c r="D80" s="4">
        <v>10000</v>
      </c>
      <c r="E80" s="3">
        <v>78</v>
      </c>
      <c r="F80" s="4">
        <f t="shared" si="3"/>
        <v>780000</v>
      </c>
    </row>
    <row r="81" spans="1:6" x14ac:dyDescent="0.7">
      <c r="A81" s="5">
        <v>44153</v>
      </c>
      <c r="B81" s="10" t="s">
        <v>13</v>
      </c>
      <c r="C81" s="3" t="s">
        <v>37</v>
      </c>
      <c r="D81" s="4">
        <v>10000</v>
      </c>
      <c r="E81" s="3">
        <v>79</v>
      </c>
      <c r="F81" s="4">
        <f t="shared" si="3"/>
        <v>790000</v>
      </c>
    </row>
    <row r="82" spans="1:6" x14ac:dyDescent="0.7">
      <c r="A82" s="5">
        <v>44154</v>
      </c>
      <c r="B82" s="10" t="s">
        <v>14</v>
      </c>
      <c r="C82" s="3" t="s">
        <v>38</v>
      </c>
      <c r="D82" s="4">
        <v>10000</v>
      </c>
      <c r="E82" s="3">
        <v>80</v>
      </c>
      <c r="F82" s="4">
        <f t="shared" si="3"/>
        <v>800000</v>
      </c>
    </row>
    <row r="83" spans="1:6" x14ac:dyDescent="0.7">
      <c r="A83" s="5">
        <v>44155</v>
      </c>
      <c r="B83" s="3" t="s">
        <v>5</v>
      </c>
      <c r="C83" s="3" t="s">
        <v>19</v>
      </c>
      <c r="D83" s="4">
        <v>10000</v>
      </c>
      <c r="E83" s="3">
        <v>81</v>
      </c>
      <c r="F83" s="4">
        <f t="shared" si="3"/>
        <v>810000</v>
      </c>
    </row>
    <row r="84" spans="1:6" x14ac:dyDescent="0.7">
      <c r="A84" s="5">
        <v>44156</v>
      </c>
      <c r="B84" s="3" t="s">
        <v>6</v>
      </c>
      <c r="C84" s="3" t="s">
        <v>20</v>
      </c>
      <c r="D84" s="4">
        <v>10000</v>
      </c>
      <c r="E84" s="3">
        <v>82</v>
      </c>
      <c r="F84" s="4">
        <f t="shared" si="3"/>
        <v>820000</v>
      </c>
    </row>
    <row r="85" spans="1:6" x14ac:dyDescent="0.7">
      <c r="A85" s="5">
        <v>44157</v>
      </c>
      <c r="B85" s="3" t="s">
        <v>7</v>
      </c>
      <c r="C85" s="3" t="s">
        <v>21</v>
      </c>
      <c r="D85" s="4">
        <v>10000</v>
      </c>
      <c r="E85" s="3">
        <v>83</v>
      </c>
      <c r="F85" s="4">
        <f t="shared" si="3"/>
        <v>830000</v>
      </c>
    </row>
    <row r="86" spans="1:6" x14ac:dyDescent="0.7">
      <c r="A86" s="5">
        <v>44158</v>
      </c>
      <c r="B86" s="3" t="s">
        <v>8</v>
      </c>
      <c r="C86" s="3" t="s">
        <v>22</v>
      </c>
      <c r="D86" s="4">
        <v>10000</v>
      </c>
      <c r="E86" s="3">
        <v>84</v>
      </c>
      <c r="F86" s="4">
        <f t="shared" si="3"/>
        <v>840000</v>
      </c>
    </row>
    <row r="87" spans="1:6" x14ac:dyDescent="0.7">
      <c r="A87" s="5">
        <v>44159</v>
      </c>
      <c r="B87" s="3" t="s">
        <v>9</v>
      </c>
      <c r="C87" s="3" t="s">
        <v>23</v>
      </c>
      <c r="D87" s="4">
        <v>10000</v>
      </c>
      <c r="E87" s="3">
        <v>85</v>
      </c>
      <c r="F87" s="4">
        <f t="shared" si="3"/>
        <v>850000</v>
      </c>
    </row>
    <row r="88" spans="1:6" x14ac:dyDescent="0.7">
      <c r="A88" s="5">
        <v>44160</v>
      </c>
      <c r="B88" s="10" t="s">
        <v>10</v>
      </c>
      <c r="C88" s="3" t="s">
        <v>24</v>
      </c>
      <c r="D88" s="4">
        <v>10000</v>
      </c>
      <c r="E88" s="3">
        <v>86</v>
      </c>
      <c r="F88" s="4">
        <f t="shared" si="3"/>
        <v>860000</v>
      </c>
    </row>
    <row r="89" spans="1:6" x14ac:dyDescent="0.7">
      <c r="A89" s="5">
        <v>44161</v>
      </c>
      <c r="B89" s="10" t="s">
        <v>11</v>
      </c>
      <c r="C89" s="3" t="s">
        <v>25</v>
      </c>
      <c r="D89" s="4">
        <v>10000</v>
      </c>
      <c r="E89" s="3">
        <v>87</v>
      </c>
      <c r="F89" s="4">
        <f t="shared" si="3"/>
        <v>870000</v>
      </c>
    </row>
    <row r="90" spans="1:6" x14ac:dyDescent="0.7">
      <c r="A90" s="5">
        <v>44162</v>
      </c>
      <c r="B90" s="10" t="s">
        <v>12</v>
      </c>
      <c r="C90" s="3" t="s">
        <v>26</v>
      </c>
      <c r="D90" s="4">
        <v>10000</v>
      </c>
      <c r="E90" s="3">
        <v>88</v>
      </c>
      <c r="F90" s="4">
        <f t="shared" si="3"/>
        <v>880000</v>
      </c>
    </row>
    <row r="91" spans="1:6" x14ac:dyDescent="0.7">
      <c r="A91" s="5">
        <v>44163</v>
      </c>
      <c r="B91" s="10" t="s">
        <v>13</v>
      </c>
      <c r="C91" s="3" t="s">
        <v>27</v>
      </c>
      <c r="D91" s="4">
        <v>10000</v>
      </c>
      <c r="E91" s="3">
        <v>89</v>
      </c>
      <c r="F91" s="4">
        <f t="shared" si="3"/>
        <v>890000</v>
      </c>
    </row>
    <row r="92" spans="1:6" x14ac:dyDescent="0.7">
      <c r="A92" s="5">
        <v>44164</v>
      </c>
      <c r="B92" s="10" t="s">
        <v>14</v>
      </c>
      <c r="C92" s="3" t="s">
        <v>28</v>
      </c>
      <c r="D92" s="4">
        <v>10000</v>
      </c>
      <c r="E92" s="3">
        <v>90</v>
      </c>
      <c r="F92" s="4">
        <f t="shared" si="3"/>
        <v>900000</v>
      </c>
    </row>
    <row r="93" spans="1:6" x14ac:dyDescent="0.7">
      <c r="A93" s="5">
        <v>44165</v>
      </c>
      <c r="B93" s="3" t="s">
        <v>5</v>
      </c>
      <c r="C93" s="3" t="s">
        <v>29</v>
      </c>
      <c r="D93" s="4">
        <v>10000</v>
      </c>
      <c r="E93" s="3">
        <v>91</v>
      </c>
      <c r="F93" s="4">
        <f t="shared" si="3"/>
        <v>910000</v>
      </c>
    </row>
    <row r="94" spans="1:6" x14ac:dyDescent="0.7">
      <c r="A94" s="5">
        <v>44166</v>
      </c>
      <c r="B94" s="3" t="s">
        <v>6</v>
      </c>
      <c r="C94" s="3" t="s">
        <v>30</v>
      </c>
      <c r="D94" s="4">
        <v>10000</v>
      </c>
      <c r="E94" s="3">
        <v>92</v>
      </c>
      <c r="F94" s="4">
        <f t="shared" si="3"/>
        <v>920000</v>
      </c>
    </row>
    <row r="95" spans="1:6" x14ac:dyDescent="0.7">
      <c r="A95" s="5">
        <v>44167</v>
      </c>
      <c r="B95" s="3" t="s">
        <v>7</v>
      </c>
      <c r="C95" s="3" t="s">
        <v>31</v>
      </c>
      <c r="D95" s="4">
        <v>10000</v>
      </c>
      <c r="E95" s="3">
        <v>93</v>
      </c>
      <c r="F95" s="4">
        <f t="shared" si="3"/>
        <v>930000</v>
      </c>
    </row>
    <row r="96" spans="1:6" x14ac:dyDescent="0.7">
      <c r="A96" s="5">
        <v>44168</v>
      </c>
      <c r="B96" s="3" t="s">
        <v>8</v>
      </c>
      <c r="C96" s="3" t="s">
        <v>32</v>
      </c>
      <c r="D96" s="4">
        <v>10000</v>
      </c>
      <c r="E96" s="3">
        <v>94</v>
      </c>
      <c r="F96" s="4">
        <f t="shared" si="3"/>
        <v>940000</v>
      </c>
    </row>
    <row r="97" spans="1:6" x14ac:dyDescent="0.7">
      <c r="A97" s="5">
        <v>44169</v>
      </c>
      <c r="B97" s="3" t="s">
        <v>9</v>
      </c>
      <c r="C97" s="3" t="s">
        <v>33</v>
      </c>
      <c r="D97" s="4">
        <v>10000</v>
      </c>
      <c r="E97" s="3">
        <v>95</v>
      </c>
      <c r="F97" s="4">
        <f t="shared" si="3"/>
        <v>950000</v>
      </c>
    </row>
    <row r="98" spans="1:6" x14ac:dyDescent="0.7">
      <c r="A98" s="5">
        <v>44170</v>
      </c>
      <c r="B98" s="10" t="s">
        <v>10</v>
      </c>
      <c r="C98" s="3" t="s">
        <v>34</v>
      </c>
      <c r="D98" s="4">
        <v>10000</v>
      </c>
      <c r="E98" s="3">
        <v>96</v>
      </c>
      <c r="F98" s="4">
        <f t="shared" si="3"/>
        <v>960000</v>
      </c>
    </row>
    <row r="99" spans="1:6" x14ac:dyDescent="0.7">
      <c r="A99" s="5">
        <v>44171</v>
      </c>
      <c r="B99" s="10" t="s">
        <v>11</v>
      </c>
      <c r="C99" s="3" t="s">
        <v>35</v>
      </c>
      <c r="D99" s="4">
        <v>10000</v>
      </c>
      <c r="E99" s="3">
        <v>97</v>
      </c>
      <c r="F99" s="4">
        <f t="shared" si="3"/>
        <v>970000</v>
      </c>
    </row>
    <row r="100" spans="1:6" x14ac:dyDescent="0.7">
      <c r="A100" s="5">
        <v>44172</v>
      </c>
      <c r="B100" s="10" t="s">
        <v>12</v>
      </c>
      <c r="C100" s="3" t="s">
        <v>36</v>
      </c>
      <c r="D100" s="4">
        <v>10000</v>
      </c>
      <c r="E100" s="3">
        <v>98</v>
      </c>
      <c r="F100" s="4">
        <f t="shared" si="3"/>
        <v>980000</v>
      </c>
    </row>
    <row r="101" spans="1:6" x14ac:dyDescent="0.7">
      <c r="A101" s="5">
        <v>44173</v>
      </c>
      <c r="B101" s="10" t="s">
        <v>13</v>
      </c>
      <c r="C101" s="3" t="s">
        <v>37</v>
      </c>
      <c r="D101" s="4">
        <v>10000</v>
      </c>
      <c r="E101" s="3">
        <v>99</v>
      </c>
      <c r="F101" s="4">
        <f t="shared" si="3"/>
        <v>990000</v>
      </c>
    </row>
    <row r="102" spans="1:6" x14ac:dyDescent="0.7">
      <c r="A102" s="5">
        <v>44174</v>
      </c>
      <c r="B102" s="10" t="s">
        <v>14</v>
      </c>
      <c r="C102" s="3" t="s">
        <v>38</v>
      </c>
      <c r="D102" s="4">
        <v>10000</v>
      </c>
      <c r="E102" s="3">
        <v>99</v>
      </c>
      <c r="F102" s="4">
        <f t="shared" ref="F102" si="4">D102*E102</f>
        <v>990000</v>
      </c>
    </row>
    <row r="103" spans="1:6" x14ac:dyDescent="0.7">
      <c r="B103" s="7"/>
    </row>
    <row r="104" spans="1:6" x14ac:dyDescent="0.7">
      <c r="B104" s="7"/>
    </row>
    <row r="105" spans="1:6" x14ac:dyDescent="0.7">
      <c r="B105" s="7"/>
    </row>
    <row r="106" spans="1:6" x14ac:dyDescent="0.7">
      <c r="B106" s="7"/>
    </row>
    <row r="107" spans="1:6" x14ac:dyDescent="0.7">
      <c r="B107" s="7"/>
    </row>
    <row r="108" spans="1:6" x14ac:dyDescent="0.7">
      <c r="B108" s="7"/>
    </row>
    <row r="109" spans="1:6" x14ac:dyDescent="0.7">
      <c r="B109" s="7"/>
    </row>
    <row r="110" spans="1:6" x14ac:dyDescent="0.7">
      <c r="B110" s="7"/>
    </row>
    <row r="111" spans="1:6" x14ac:dyDescent="0.7">
      <c r="B111" s="7"/>
    </row>
    <row r="112" spans="1:6" x14ac:dyDescent="0.7">
      <c r="B112" s="7"/>
    </row>
    <row r="113" spans="2:2" x14ac:dyDescent="0.7">
      <c r="B113" s="7"/>
    </row>
    <row r="114" spans="2:2" x14ac:dyDescent="0.7">
      <c r="B114" s="7"/>
    </row>
  </sheetData>
  <autoFilter ref="H2:J2" xr:uid="{A10F6C1F-68DD-4E16-9755-A544A3DFA820}">
    <sortState xmlns:xlrd2="http://schemas.microsoft.com/office/spreadsheetml/2017/richdata2" ref="H3:J22">
      <sortCondition ref="H2"/>
    </sortState>
  </autoFilter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EA07F-8F91-465F-A944-34F1F0486596}">
  <dimension ref="A1:L12"/>
  <sheetViews>
    <sheetView tabSelected="1" workbookViewId="0">
      <selection activeCell="U13" sqref="U13"/>
    </sheetView>
  </sheetViews>
  <sheetFormatPr defaultRowHeight="17.649999999999999" x14ac:dyDescent="0.7"/>
  <cols>
    <col min="1" max="1" width="17.75" bestFit="1" customWidth="1"/>
    <col min="4" max="4" width="12" bestFit="1" customWidth="1"/>
    <col min="5" max="5" width="3.5625" customWidth="1"/>
    <col min="6" max="6" width="6.4375" bestFit="1" customWidth="1"/>
    <col min="7" max="7" width="3.5625" customWidth="1"/>
    <col min="8" max="8" width="13.9375" bestFit="1" customWidth="1"/>
    <col min="9" max="9" width="14.3125" style="1" bestFit="1" customWidth="1"/>
    <col min="10" max="10" width="15.8125" style="1" bestFit="1" customWidth="1"/>
    <col min="11" max="11" width="15.8125" style="15" bestFit="1" customWidth="1"/>
    <col min="12" max="12" width="15.8125" bestFit="1" customWidth="1"/>
  </cols>
  <sheetData>
    <row r="1" spans="1:12" x14ac:dyDescent="0.7">
      <c r="A1" s="11" t="s">
        <v>0</v>
      </c>
      <c r="B1" s="11" t="s">
        <v>2</v>
      </c>
      <c r="C1" s="11" t="s">
        <v>1</v>
      </c>
      <c r="D1" s="11" t="s">
        <v>43</v>
      </c>
      <c r="F1" s="11" t="s">
        <v>44</v>
      </c>
      <c r="H1" s="11" t="s">
        <v>43</v>
      </c>
      <c r="I1" s="12" t="s">
        <v>4</v>
      </c>
      <c r="J1" s="12" t="s">
        <v>58</v>
      </c>
      <c r="K1" s="14" t="s">
        <v>45</v>
      </c>
      <c r="L1" s="16" t="s">
        <v>57</v>
      </c>
    </row>
    <row r="2" spans="1:12" x14ac:dyDescent="0.7">
      <c r="A2" s="3">
        <v>1</v>
      </c>
      <c r="B2" s="3" t="str">
        <f>購買履歴!L12</f>
        <v>JJJ社</v>
      </c>
      <c r="C2" s="3">
        <f>購買履歴!M12</f>
        <v>5490000</v>
      </c>
      <c r="D2" s="3" t="str">
        <f t="shared" ref="D2:D11" si="0">IF(A2&lt;=$F$2,"D1",IF(A2&lt;=$F$2*2,"D2",IF(A2&lt;=$F$2*3,"D3",IF(A2&lt;=$F$2*4,"D4",IF(A2&lt;=$F$2*5,"D5",IF(A2&lt;=$F$2*6,"D6",IF(A2&lt;=$F$2*7,"D7",IF(A2&lt;=$F$2*8,"D8",IF(A2&lt;=$F$2*9,"D9",IF(A2&lt;=$F$2*10,"D10",))))))))))</f>
        <v>D1</v>
      </c>
      <c r="F2" s="10">
        <v>1</v>
      </c>
      <c r="H2" s="3" t="s">
        <v>46</v>
      </c>
      <c r="I2" s="4">
        <f t="shared" ref="I2:I11" si="1">SUMIF($D$2:$D$11,H2,$C$2:$C$11)</f>
        <v>5490000</v>
      </c>
      <c r="J2" s="4">
        <f>I2</f>
        <v>5490000</v>
      </c>
      <c r="K2" s="13">
        <f>I2/$I$12</f>
        <v>0.10873440285204991</v>
      </c>
      <c r="L2" s="13">
        <f>K2</f>
        <v>0.10873440285204991</v>
      </c>
    </row>
    <row r="3" spans="1:12" x14ac:dyDescent="0.7">
      <c r="A3" s="3">
        <v>2</v>
      </c>
      <c r="B3" s="3" t="str">
        <f>購買履歴!L11</f>
        <v>III社</v>
      </c>
      <c r="C3" s="3">
        <f>購買履歴!M11</f>
        <v>5400000</v>
      </c>
      <c r="D3" s="3" t="str">
        <f t="shared" si="0"/>
        <v>D2</v>
      </c>
      <c r="H3" s="3" t="s">
        <v>47</v>
      </c>
      <c r="I3" s="4">
        <f t="shared" si="1"/>
        <v>5400000</v>
      </c>
      <c r="J3" s="4">
        <f>J2+I3</f>
        <v>10890000</v>
      </c>
      <c r="K3" s="13">
        <f t="shared" ref="K3:K11" si="2">I3/$I$12</f>
        <v>0.10695187165775401</v>
      </c>
      <c r="L3" s="13">
        <f>L2+K3</f>
        <v>0.21568627450980393</v>
      </c>
    </row>
    <row r="4" spans="1:12" x14ac:dyDescent="0.7">
      <c r="A4" s="3">
        <v>3</v>
      </c>
      <c r="B4" s="3" t="str">
        <f>購買履歴!L10</f>
        <v>HHH社</v>
      </c>
      <c r="C4" s="3">
        <f>購買履歴!M10</f>
        <v>5300000</v>
      </c>
      <c r="D4" s="3" t="str">
        <f t="shared" si="0"/>
        <v>D3</v>
      </c>
      <c r="H4" s="3" t="s">
        <v>48</v>
      </c>
      <c r="I4" s="4">
        <f t="shared" si="1"/>
        <v>5300000</v>
      </c>
      <c r="J4" s="4">
        <f t="shared" ref="J4:J11" si="3">J3+I4</f>
        <v>16190000</v>
      </c>
      <c r="K4" s="13">
        <f t="shared" si="2"/>
        <v>0.10497128144186968</v>
      </c>
      <c r="L4" s="13">
        <f t="shared" ref="L4:L11" si="4">L3+K4</f>
        <v>0.32065755595167361</v>
      </c>
    </row>
    <row r="5" spans="1:12" x14ac:dyDescent="0.7">
      <c r="A5" s="3">
        <v>4</v>
      </c>
      <c r="B5" s="3" t="str">
        <f>購買履歴!L9</f>
        <v>GGG社</v>
      </c>
      <c r="C5" s="3">
        <f>購買履歴!M9</f>
        <v>5200000</v>
      </c>
      <c r="D5" s="3" t="str">
        <f t="shared" si="0"/>
        <v>D4</v>
      </c>
      <c r="H5" s="3" t="s">
        <v>49</v>
      </c>
      <c r="I5" s="4">
        <f t="shared" si="1"/>
        <v>5200000</v>
      </c>
      <c r="J5" s="4">
        <f t="shared" si="3"/>
        <v>21390000</v>
      </c>
      <c r="K5" s="13">
        <f t="shared" si="2"/>
        <v>0.10299069122598534</v>
      </c>
      <c r="L5" s="13">
        <f t="shared" si="4"/>
        <v>0.42364824717765892</v>
      </c>
    </row>
    <row r="6" spans="1:12" x14ac:dyDescent="0.7">
      <c r="A6" s="3">
        <v>5</v>
      </c>
      <c r="B6" s="3" t="str">
        <f>購買履歴!L8</f>
        <v>FFF社</v>
      </c>
      <c r="C6" s="3">
        <f>購買履歴!M8</f>
        <v>5100000</v>
      </c>
      <c r="D6" s="3" t="str">
        <f t="shared" si="0"/>
        <v>D5</v>
      </c>
      <c r="H6" s="3" t="s">
        <v>50</v>
      </c>
      <c r="I6" s="4">
        <f t="shared" si="1"/>
        <v>5100000</v>
      </c>
      <c r="J6" s="4">
        <f t="shared" si="3"/>
        <v>26490000</v>
      </c>
      <c r="K6" s="13">
        <f t="shared" si="2"/>
        <v>0.10101010101010101</v>
      </c>
      <c r="L6" s="13">
        <f t="shared" si="4"/>
        <v>0.52465834818775992</v>
      </c>
    </row>
    <row r="7" spans="1:12" x14ac:dyDescent="0.7">
      <c r="A7" s="3">
        <v>6</v>
      </c>
      <c r="B7" s="3" t="str">
        <f>購買履歴!L7</f>
        <v>EEE社</v>
      </c>
      <c r="C7" s="3">
        <f>購買履歴!M7</f>
        <v>5000000</v>
      </c>
      <c r="D7" s="3" t="str">
        <f t="shared" si="0"/>
        <v>D6</v>
      </c>
      <c r="H7" s="3" t="s">
        <v>51</v>
      </c>
      <c r="I7" s="4">
        <f t="shared" si="1"/>
        <v>5000000</v>
      </c>
      <c r="J7" s="4">
        <f t="shared" si="3"/>
        <v>31490000</v>
      </c>
      <c r="K7" s="13">
        <f t="shared" si="2"/>
        <v>9.902951079421668E-2</v>
      </c>
      <c r="L7" s="13">
        <f t="shared" si="4"/>
        <v>0.62368785898197654</v>
      </c>
    </row>
    <row r="8" spans="1:12" x14ac:dyDescent="0.7">
      <c r="A8" s="3">
        <v>7</v>
      </c>
      <c r="B8" s="3" t="str">
        <f>購買履歴!L6</f>
        <v>DDD社</v>
      </c>
      <c r="C8" s="3">
        <f>購買履歴!M6</f>
        <v>4900000</v>
      </c>
      <c r="D8" s="3" t="str">
        <f t="shared" si="0"/>
        <v>D7</v>
      </c>
      <c r="H8" s="3" t="s">
        <v>52</v>
      </c>
      <c r="I8" s="4">
        <f t="shared" si="1"/>
        <v>4900000</v>
      </c>
      <c r="J8" s="4">
        <f t="shared" si="3"/>
        <v>36390000</v>
      </c>
      <c r="K8" s="13">
        <f t="shared" si="2"/>
        <v>9.7048920578332337E-2</v>
      </c>
      <c r="L8" s="13">
        <f t="shared" si="4"/>
        <v>0.7207367795603089</v>
      </c>
    </row>
    <row r="9" spans="1:12" x14ac:dyDescent="0.7">
      <c r="A9" s="3">
        <v>8</v>
      </c>
      <c r="B9" s="3" t="str">
        <f>購買履歴!L5</f>
        <v>CCC社</v>
      </c>
      <c r="C9" s="3">
        <f>購買履歴!M5</f>
        <v>4800000</v>
      </c>
      <c r="D9" s="3" t="str">
        <f t="shared" si="0"/>
        <v>D8</v>
      </c>
      <c r="H9" s="3" t="s">
        <v>53</v>
      </c>
      <c r="I9" s="4">
        <f t="shared" si="1"/>
        <v>4800000</v>
      </c>
      <c r="J9" s="4">
        <f t="shared" si="3"/>
        <v>41190000</v>
      </c>
      <c r="K9" s="13">
        <f t="shared" si="2"/>
        <v>9.5068330362448009E-2</v>
      </c>
      <c r="L9" s="13">
        <f t="shared" si="4"/>
        <v>0.8158051099227569</v>
      </c>
    </row>
    <row r="10" spans="1:12" x14ac:dyDescent="0.7">
      <c r="A10" s="3">
        <v>9</v>
      </c>
      <c r="B10" s="3" t="str">
        <f>購買履歴!L4</f>
        <v>BBB社</v>
      </c>
      <c r="C10" s="3">
        <f>購買履歴!M4</f>
        <v>4700000</v>
      </c>
      <c r="D10" s="3" t="str">
        <f t="shared" si="0"/>
        <v>D9</v>
      </c>
      <c r="H10" s="3" t="s">
        <v>54</v>
      </c>
      <c r="I10" s="4">
        <f t="shared" si="1"/>
        <v>4700000</v>
      </c>
      <c r="J10" s="4">
        <f t="shared" si="3"/>
        <v>45890000</v>
      </c>
      <c r="K10" s="13">
        <f t="shared" si="2"/>
        <v>9.308774014656368E-2</v>
      </c>
      <c r="L10" s="13">
        <f t="shared" si="4"/>
        <v>0.90889285006932052</v>
      </c>
    </row>
    <row r="11" spans="1:12" ht="18" thickBot="1" x14ac:dyDescent="0.75">
      <c r="A11" s="3">
        <v>10</v>
      </c>
      <c r="B11" s="3" t="str">
        <f>購買履歴!L3</f>
        <v>AAA社</v>
      </c>
      <c r="C11" s="3">
        <f>購買履歴!M3</f>
        <v>4600000</v>
      </c>
      <c r="D11" s="3" t="str">
        <f t="shared" si="0"/>
        <v>D10</v>
      </c>
      <c r="H11" s="20" t="s">
        <v>55</v>
      </c>
      <c r="I11" s="21">
        <f t="shared" si="1"/>
        <v>4600000</v>
      </c>
      <c r="J11" s="21">
        <f t="shared" si="3"/>
        <v>50490000</v>
      </c>
      <c r="K11" s="22">
        <f t="shared" si="2"/>
        <v>9.1107149930679338E-2</v>
      </c>
      <c r="L11" s="22">
        <f t="shared" si="4"/>
        <v>0.99999999999999989</v>
      </c>
    </row>
    <row r="12" spans="1:12" ht="18" thickTop="1" x14ac:dyDescent="0.7">
      <c r="H12" s="17" t="s">
        <v>56</v>
      </c>
      <c r="I12" s="18">
        <f>SUM(I2:I11)</f>
        <v>50490000</v>
      </c>
      <c r="J12" s="18">
        <f>I12</f>
        <v>50490000</v>
      </c>
      <c r="K12" s="19">
        <f>SUM(K2:K11)</f>
        <v>0.99999999999999989</v>
      </c>
      <c r="L12" s="19">
        <f>K12</f>
        <v>0.99999999999999989</v>
      </c>
    </row>
  </sheetData>
  <autoFilter ref="A1:D1" xr:uid="{07ED326C-0677-4CB7-BE88-717EC7E0CDB9}"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購買履歴</vt:lpstr>
      <vt:lpstr>デシル分析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</dc:creator>
  <cp:lastModifiedBy>matsu</cp:lastModifiedBy>
  <dcterms:created xsi:type="dcterms:W3CDTF">2020-09-25T11:08:34Z</dcterms:created>
  <dcterms:modified xsi:type="dcterms:W3CDTF">2020-09-27T05:02:16Z</dcterms:modified>
</cp:coreProperties>
</file>